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学代会\"/>
    </mc:Choice>
  </mc:AlternateContent>
  <bookViews>
    <workbookView xWindow="0" yWindow="0" windowWidth="15870" windowHeight="9390"/>
  </bookViews>
  <sheets>
    <sheet name="Sheet2" sheetId="2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5" i="2" l="1"/>
  <c r="E13" i="2"/>
  <c r="E10" i="2"/>
  <c r="E69" i="2" l="1"/>
  <c r="E65" i="2"/>
  <c r="E64" i="2"/>
  <c r="E62" i="2"/>
  <c r="E60" i="2"/>
  <c r="E54" i="2"/>
  <c r="E28" i="2"/>
  <c r="E46" i="2"/>
  <c r="E42" i="2"/>
  <c r="E37" i="2"/>
  <c r="E33" i="2"/>
  <c r="E15" i="2"/>
  <c r="E17" i="2"/>
  <c r="E19" i="2"/>
  <c r="E21" i="2"/>
  <c r="E23" i="2"/>
  <c r="E25" i="2" l="1"/>
  <c r="E74" i="2"/>
  <c r="E51" i="2"/>
  <c r="D98" i="3"/>
  <c r="F98" i="3" s="1"/>
  <c r="C98" i="3"/>
  <c r="F97" i="3"/>
  <c r="F96" i="3"/>
  <c r="F95" i="3"/>
  <c r="F94" i="3"/>
  <c r="F93" i="3"/>
  <c r="D90" i="3"/>
  <c r="F90" i="3" s="1"/>
  <c r="C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D72" i="3"/>
  <c r="F72" i="3" s="1"/>
  <c r="C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49" i="3"/>
  <c r="D49" i="3"/>
  <c r="C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3" i="3"/>
  <c r="C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B5" i="3"/>
  <c r="C4" i="3"/>
  <c r="C5" i="3" s="1"/>
  <c r="D74" i="2"/>
  <c r="D51" i="2"/>
  <c r="D25" i="2"/>
  <c r="D4" i="3" l="1"/>
  <c r="F4" i="3" s="1"/>
  <c r="I5" i="3"/>
  <c r="J5" i="3" s="1"/>
  <c r="B3" i="2"/>
  <c r="C5" i="2" s="1"/>
  <c r="D3" i="3"/>
  <c r="F42" i="2" l="1"/>
  <c r="F10" i="2"/>
  <c r="F17" i="2"/>
  <c r="F62" i="2"/>
  <c r="F15" i="2"/>
  <c r="F33" i="2"/>
  <c r="F13" i="2"/>
  <c r="F46" i="2"/>
  <c r="F28" i="2"/>
  <c r="F19" i="2"/>
  <c r="F54" i="2"/>
  <c r="F65" i="2"/>
  <c r="F21" i="2"/>
  <c r="F60" i="2"/>
  <c r="F37" i="2"/>
  <c r="F69" i="2"/>
  <c r="F23" i="2"/>
  <c r="D5" i="3"/>
  <c r="F5" i="3" s="1"/>
  <c r="F3" i="3"/>
  <c r="F51" i="2" l="1"/>
  <c r="F25" i="2"/>
  <c r="F74" i="2"/>
  <c r="C3" i="2" l="1"/>
</calcChain>
</file>

<file path=xl/sharedStrings.xml><?xml version="1.0" encoding="utf-8"?>
<sst xmlns="http://schemas.openxmlformats.org/spreadsheetml/2006/main" count="118" uniqueCount="54">
  <si>
    <r>
      <rPr>
        <b/>
        <sz val="12"/>
        <rFont val="宋体"/>
        <family val="3"/>
        <charset val="134"/>
      </rPr>
      <t>201</t>
    </r>
    <r>
      <rPr>
        <b/>
        <sz val="12"/>
        <rFont val="宋体"/>
        <family val="3"/>
        <charset val="134"/>
      </rPr>
      <t>6</t>
    </r>
    <r>
      <rPr>
        <b/>
        <sz val="12"/>
        <rFont val="宋体"/>
        <family val="3"/>
        <charset val="134"/>
      </rPr>
      <t>-201</t>
    </r>
    <r>
      <rPr>
        <b/>
        <sz val="12"/>
        <rFont val="宋体"/>
        <family val="3"/>
        <charset val="134"/>
      </rPr>
      <t>7</t>
    </r>
    <r>
      <rPr>
        <b/>
        <sz val="12"/>
        <rFont val="宋体"/>
        <family val="3"/>
        <charset val="134"/>
      </rPr>
      <t>学年第二学期推优名额统计表</t>
    </r>
  </si>
  <si>
    <t>本科生</t>
  </si>
  <si>
    <t>班级数</t>
  </si>
  <si>
    <t>学生数</t>
  </si>
  <si>
    <t>团员数</t>
  </si>
  <si>
    <t>总推优比例</t>
  </si>
  <si>
    <t>总推优名额</t>
  </si>
  <si>
    <t>计划分配名额</t>
  </si>
  <si>
    <t>研究生</t>
  </si>
  <si>
    <t>总计</t>
  </si>
  <si>
    <t>年级</t>
  </si>
  <si>
    <t>班级</t>
  </si>
  <si>
    <t>班级人数</t>
  </si>
  <si>
    <t>团员人数</t>
  </si>
  <si>
    <t>推优比例</t>
  </si>
  <si>
    <t>推优名额</t>
  </si>
  <si>
    <t>大一</t>
  </si>
  <si>
    <t>小计</t>
  </si>
  <si>
    <t>大二</t>
  </si>
  <si>
    <t>大三</t>
  </si>
  <si>
    <t>大四</t>
  </si>
  <si>
    <t>研究生一年级</t>
  </si>
  <si>
    <r>
      <rPr>
        <sz val="11"/>
        <rFont val="宋体"/>
        <family val="3"/>
        <charset val="134"/>
      </rPr>
      <t>1</t>
    </r>
    <r>
      <rPr>
        <sz val="11"/>
        <rFont val="宋体"/>
        <family val="3"/>
        <charset val="134"/>
      </rPr>
      <t>6</t>
    </r>
    <r>
      <rPr>
        <sz val="11"/>
        <rFont val="宋体"/>
        <family val="3"/>
        <charset val="134"/>
      </rPr>
      <t>0602(MEM)</t>
    </r>
  </si>
  <si>
    <t>研究生二年级</t>
  </si>
  <si>
    <t>150602(MEM)</t>
  </si>
  <si>
    <t>研究生三年级</t>
  </si>
  <si>
    <t>学生干部专用名额</t>
  </si>
  <si>
    <t>工商管理</t>
    <phoneticPr fontId="7" type="noConversion"/>
  </si>
  <si>
    <t>经济学</t>
    <phoneticPr fontId="7" type="noConversion"/>
  </si>
  <si>
    <t>工程管理</t>
    <phoneticPr fontId="7" type="noConversion"/>
  </si>
  <si>
    <t>公共事业管理</t>
    <phoneticPr fontId="7" type="noConversion"/>
  </si>
  <si>
    <t>物流管理</t>
    <phoneticPr fontId="7" type="noConversion"/>
  </si>
  <si>
    <t>候选名额</t>
    <phoneticPr fontId="7" type="noConversion"/>
  </si>
  <si>
    <t>候选总名额</t>
    <phoneticPr fontId="7" type="noConversion"/>
  </si>
  <si>
    <t>学生代表名额</t>
    <phoneticPr fontId="7" type="noConversion"/>
  </si>
  <si>
    <t>专业</t>
    <phoneticPr fontId="7" type="noConversion"/>
  </si>
  <si>
    <t>总人数</t>
    <phoneticPr fontId="7" type="noConversion"/>
  </si>
  <si>
    <t>工商管理</t>
    <phoneticPr fontId="7" type="noConversion"/>
  </si>
  <si>
    <t>公共事业管理</t>
    <phoneticPr fontId="7" type="noConversion"/>
  </si>
  <si>
    <t>经济学</t>
    <phoneticPr fontId="7" type="noConversion"/>
  </si>
  <si>
    <t>总计</t>
    <phoneticPr fontId="7" type="noConversion"/>
  </si>
  <si>
    <t>班级总人数</t>
    <phoneticPr fontId="7" type="noConversion"/>
  </si>
  <si>
    <t>比例</t>
    <phoneticPr fontId="7" type="noConversion"/>
  </si>
  <si>
    <t>班级名额占比</t>
    <phoneticPr fontId="7" type="noConversion"/>
  </si>
  <si>
    <t>说明：</t>
    <phoneticPr fontId="7" type="noConversion"/>
  </si>
  <si>
    <t>班级候选名额</t>
    <phoneticPr fontId="7" type="noConversion"/>
  </si>
  <si>
    <t>团学候选名额</t>
    <phoneticPr fontId="7" type="noConversion"/>
  </si>
  <si>
    <t>学生代表占比</t>
    <phoneticPr fontId="7" type="noConversion"/>
  </si>
  <si>
    <t>-</t>
    <phoneticPr fontId="7" type="noConversion"/>
  </si>
  <si>
    <t>候选名额不足一人的专业按一人计算</t>
    <phoneticPr fontId="7" type="noConversion"/>
  </si>
  <si>
    <t>上海电力学院第十三次学生代表大学经管学院名额统计表</t>
    <phoneticPr fontId="7" type="noConversion"/>
  </si>
  <si>
    <t>国际经济与贸易</t>
    <phoneticPr fontId="7" type="noConversion"/>
  </si>
  <si>
    <t>信息管理与信息系统</t>
    <phoneticPr fontId="7" type="noConversion"/>
  </si>
  <si>
    <t>信息管理与信息系统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</si>
</sst>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0">
    <font>
      <sz val="12"/>
      <name val="宋体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0"/>
      <color indexed="8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2" xfId="5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0" fillId="4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horizontal="center" vertical="top" wrapText="1"/>
    </xf>
    <xf numFmtId="0" fontId="2" fillId="6" borderId="2" xfId="5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9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176" fontId="3" fillId="0" borderId="2" xfId="0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/>
    </xf>
    <xf numFmtId="0" fontId="0" fillId="6" borderId="2" xfId="0" applyFont="1" applyFill="1" applyBorder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left" vertical="top"/>
    </xf>
    <xf numFmtId="0" fontId="0" fillId="0" borderId="0" xfId="0" applyBorder="1">
      <alignment vertical="center"/>
    </xf>
    <xf numFmtId="0" fontId="0" fillId="0" borderId="0" xfId="0" applyNumberFormat="1" applyFill="1" applyBorder="1">
      <alignment vertical="center"/>
    </xf>
    <xf numFmtId="0" fontId="0" fillId="0" borderId="0" xfId="0" applyNumberFormat="1" applyFill="1">
      <alignment vertical="center"/>
    </xf>
    <xf numFmtId="0" fontId="0" fillId="7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6">
    <cellStyle name="常规" xfId="0" builtinId="0"/>
    <cellStyle name="常规 11" xfId="1"/>
    <cellStyle name="常规 15" xfId="2"/>
    <cellStyle name="常规 2" xfId="3"/>
    <cellStyle name="常规 3" xfId="4"/>
    <cellStyle name="常规 4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6"/>
  <sheetViews>
    <sheetView tabSelected="1" workbookViewId="0">
      <selection activeCell="C11" sqref="C11"/>
    </sheetView>
  </sheetViews>
  <sheetFormatPr defaultColWidth="8.75" defaultRowHeight="14.25"/>
  <cols>
    <col min="1" max="1" width="9" customWidth="1"/>
    <col min="2" max="2" width="15.625" customWidth="1"/>
    <col min="3" max="6" width="12.625" customWidth="1"/>
    <col min="7" max="7" width="12" customWidth="1"/>
    <col min="8" max="8" width="13.625" customWidth="1"/>
  </cols>
  <sheetData>
    <row r="1" spans="1:6" ht="18.75">
      <c r="A1" s="65" t="s">
        <v>50</v>
      </c>
      <c r="B1" s="65"/>
      <c r="C1" s="65"/>
      <c r="D1" s="65"/>
      <c r="E1" s="65"/>
      <c r="F1" s="65"/>
    </row>
    <row r="2" spans="1:6">
      <c r="A2" s="3"/>
      <c r="B2" s="3" t="s">
        <v>41</v>
      </c>
      <c r="C2" s="3" t="s">
        <v>45</v>
      </c>
      <c r="D2" s="3" t="s">
        <v>46</v>
      </c>
      <c r="E2" s="3" t="s">
        <v>33</v>
      </c>
      <c r="F2" s="3" t="s">
        <v>34</v>
      </c>
    </row>
    <row r="3" spans="1:6">
      <c r="A3" s="3" t="s">
        <v>40</v>
      </c>
      <c r="B3" s="3">
        <f>D74+D51+D25</f>
        <v>1604</v>
      </c>
      <c r="C3" s="3">
        <f>F25+F51+F74</f>
        <v>34</v>
      </c>
      <c r="D3" s="3">
        <v>10</v>
      </c>
      <c r="E3" s="3">
        <v>44</v>
      </c>
      <c r="F3" s="3">
        <v>34</v>
      </c>
    </row>
    <row r="4" spans="1:6">
      <c r="A4" s="3"/>
      <c r="B4" s="3" t="s">
        <v>48</v>
      </c>
      <c r="C4" s="3" t="s">
        <v>43</v>
      </c>
      <c r="D4" s="3" t="s">
        <v>48</v>
      </c>
      <c r="E4" s="3" t="s">
        <v>48</v>
      </c>
      <c r="F4" s="3" t="s">
        <v>47</v>
      </c>
    </row>
    <row r="5" spans="1:6">
      <c r="A5" s="57" t="s">
        <v>42</v>
      </c>
      <c r="B5" s="3" t="s">
        <v>48</v>
      </c>
      <c r="C5" s="3">
        <f>ROUND(33/B3,2)</f>
        <v>0.02</v>
      </c>
      <c r="D5" s="3" t="s">
        <v>48</v>
      </c>
      <c r="E5" s="3" t="s">
        <v>48</v>
      </c>
      <c r="F5" s="3">
        <f>ROUND(F3/E3,2)</f>
        <v>0.77</v>
      </c>
    </row>
    <row r="7" spans="1:6">
      <c r="A7" s="58" t="s">
        <v>44</v>
      </c>
      <c r="B7" s="58" t="s">
        <v>49</v>
      </c>
    </row>
    <row r="8" spans="1:6">
      <c r="A8" s="1"/>
      <c r="B8" s="1"/>
      <c r="C8" s="1"/>
      <c r="D8" s="54"/>
      <c r="E8" s="1"/>
      <c r="F8" s="1"/>
    </row>
    <row r="9" spans="1:6">
      <c r="A9" s="5" t="s">
        <v>10</v>
      </c>
      <c r="B9" s="6" t="s">
        <v>35</v>
      </c>
      <c r="C9" s="6" t="s">
        <v>11</v>
      </c>
      <c r="D9" s="6" t="s">
        <v>12</v>
      </c>
      <c r="E9" s="8" t="s">
        <v>36</v>
      </c>
      <c r="F9" s="8" t="s">
        <v>32</v>
      </c>
    </row>
    <row r="10" spans="1:6">
      <c r="A10" s="59" t="s">
        <v>16</v>
      </c>
      <c r="B10" s="71" t="s">
        <v>27</v>
      </c>
      <c r="C10" s="9">
        <v>2016061</v>
      </c>
      <c r="D10" s="9">
        <v>38</v>
      </c>
      <c r="E10" s="74">
        <f>D10+D11+D12</f>
        <v>92</v>
      </c>
      <c r="F10" s="71">
        <f>ROUND(E10*$C$5,0)</f>
        <v>2</v>
      </c>
    </row>
    <row r="11" spans="1:6">
      <c r="A11" s="60"/>
      <c r="B11" s="72"/>
      <c r="C11" s="9">
        <v>2016062</v>
      </c>
      <c r="D11" s="9">
        <v>39</v>
      </c>
      <c r="E11" s="75"/>
      <c r="F11" s="72"/>
    </row>
    <row r="12" spans="1:6">
      <c r="A12" s="60"/>
      <c r="B12" s="73"/>
      <c r="C12" s="9">
        <v>2016300</v>
      </c>
      <c r="D12" s="9">
        <v>15</v>
      </c>
      <c r="E12" s="76"/>
      <c r="F12" s="73"/>
    </row>
    <row r="13" spans="1:6">
      <c r="A13" s="60"/>
      <c r="B13" s="77" t="s">
        <v>52</v>
      </c>
      <c r="C13" s="9">
        <v>2016131</v>
      </c>
      <c r="D13" s="9">
        <v>35</v>
      </c>
      <c r="E13" s="71">
        <f>D13+D14</f>
        <v>69</v>
      </c>
      <c r="F13" s="71">
        <f>ROUND(E13*$C$5,0)</f>
        <v>1</v>
      </c>
    </row>
    <row r="14" spans="1:6">
      <c r="A14" s="60"/>
      <c r="B14" s="78"/>
      <c r="C14" s="9">
        <v>2016132</v>
      </c>
      <c r="D14" s="9">
        <v>34</v>
      </c>
      <c r="E14" s="73"/>
      <c r="F14" s="73"/>
    </row>
    <row r="15" spans="1:6">
      <c r="A15" s="60"/>
      <c r="B15" s="71" t="s">
        <v>30</v>
      </c>
      <c r="C15" s="9">
        <v>2016161</v>
      </c>
      <c r="D15" s="9">
        <v>24</v>
      </c>
      <c r="E15" s="71">
        <f>D15+D16</f>
        <v>48</v>
      </c>
      <c r="F15" s="71">
        <f>ROUND(E15*$C$5,0)</f>
        <v>1</v>
      </c>
    </row>
    <row r="16" spans="1:6">
      <c r="A16" s="60"/>
      <c r="B16" s="73"/>
      <c r="C16" s="9">
        <v>2016162</v>
      </c>
      <c r="D16" s="9">
        <v>24</v>
      </c>
      <c r="E16" s="73"/>
      <c r="F16" s="73"/>
    </row>
    <row r="17" spans="1:6">
      <c r="A17" s="60"/>
      <c r="B17" s="71" t="s">
        <v>51</v>
      </c>
      <c r="C17" s="9">
        <v>2016181</v>
      </c>
      <c r="D17" s="9">
        <v>35</v>
      </c>
      <c r="E17" s="71">
        <f>D17+D18</f>
        <v>69</v>
      </c>
      <c r="F17" s="71">
        <f>ROUND(E17*$C$5,0)</f>
        <v>1</v>
      </c>
    </row>
    <row r="18" spans="1:6">
      <c r="A18" s="60"/>
      <c r="B18" s="73"/>
      <c r="C18" s="9">
        <v>2016182</v>
      </c>
      <c r="D18" s="9">
        <v>34</v>
      </c>
      <c r="E18" s="73"/>
      <c r="F18" s="73"/>
    </row>
    <row r="19" spans="1:6">
      <c r="A19" s="60"/>
      <c r="B19" s="71" t="s">
        <v>29</v>
      </c>
      <c r="C19" s="9">
        <v>2016201</v>
      </c>
      <c r="D19" s="9">
        <v>41</v>
      </c>
      <c r="E19" s="71">
        <f>D19+D20</f>
        <v>82</v>
      </c>
      <c r="F19" s="71">
        <f>ROUND(E19*$C$5,0)</f>
        <v>2</v>
      </c>
    </row>
    <row r="20" spans="1:6">
      <c r="A20" s="60"/>
      <c r="B20" s="73"/>
      <c r="C20" s="9">
        <v>2016202</v>
      </c>
      <c r="D20" s="9">
        <v>41</v>
      </c>
      <c r="E20" s="73"/>
      <c r="F20" s="73"/>
    </row>
    <row r="21" spans="1:6">
      <c r="A21" s="60"/>
      <c r="B21" s="71" t="s">
        <v>31</v>
      </c>
      <c r="C21" s="9">
        <v>2016211</v>
      </c>
      <c r="D21" s="9">
        <v>33</v>
      </c>
      <c r="E21" s="71">
        <f>D21+D22</f>
        <v>68</v>
      </c>
      <c r="F21" s="71">
        <f>ROUND(E21*$C$5,0)</f>
        <v>1</v>
      </c>
    </row>
    <row r="22" spans="1:6">
      <c r="A22" s="60"/>
      <c r="B22" s="73"/>
      <c r="C22" s="9">
        <v>2016212</v>
      </c>
      <c r="D22" s="9">
        <v>35</v>
      </c>
      <c r="E22" s="73"/>
      <c r="F22" s="73"/>
    </row>
    <row r="23" spans="1:6">
      <c r="A23" s="60"/>
      <c r="B23" s="71" t="s">
        <v>28</v>
      </c>
      <c r="C23" s="9">
        <v>2016271</v>
      </c>
      <c r="D23" s="9">
        <v>31</v>
      </c>
      <c r="E23" s="71">
        <f>D23+D24</f>
        <v>61</v>
      </c>
      <c r="F23" s="71">
        <f>ROUND(E23*$C$5,0)</f>
        <v>1</v>
      </c>
    </row>
    <row r="24" spans="1:6">
      <c r="A24" s="60"/>
      <c r="B24" s="73"/>
      <c r="C24" s="9">
        <v>2016272</v>
      </c>
      <c r="D24" s="9">
        <v>30</v>
      </c>
      <c r="E24" s="73"/>
      <c r="F24" s="73"/>
    </row>
    <row r="25" spans="1:6">
      <c r="A25" s="5" t="s">
        <v>17</v>
      </c>
      <c r="B25" s="10"/>
      <c r="C25" s="10">
        <v>15</v>
      </c>
      <c r="D25" s="10">
        <f>SUM(D10:D24)</f>
        <v>489</v>
      </c>
      <c r="E25" s="12">
        <f>SUM(E10:E24)</f>
        <v>489</v>
      </c>
      <c r="F25" s="13">
        <f>SUM(F10:F24)</f>
        <v>9</v>
      </c>
    </row>
    <row r="26" spans="1:6">
      <c r="A26" s="1"/>
      <c r="B26" s="54"/>
      <c r="C26" s="1"/>
      <c r="D26" s="1"/>
      <c r="E26" s="1"/>
      <c r="F26" s="1"/>
    </row>
    <row r="27" spans="1:6">
      <c r="A27" s="5" t="s">
        <v>10</v>
      </c>
      <c r="B27" s="6" t="s">
        <v>35</v>
      </c>
      <c r="C27" s="6" t="s">
        <v>11</v>
      </c>
      <c r="D27" s="6" t="s">
        <v>12</v>
      </c>
      <c r="E27" s="8" t="s">
        <v>36</v>
      </c>
      <c r="F27" s="8" t="s">
        <v>32</v>
      </c>
    </row>
    <row r="28" spans="1:6">
      <c r="A28" s="59" t="s">
        <v>18</v>
      </c>
      <c r="B28" s="71" t="s">
        <v>37</v>
      </c>
      <c r="C28" s="9">
        <v>2015061</v>
      </c>
      <c r="D28" s="9">
        <v>31</v>
      </c>
      <c r="E28" s="71">
        <f>SUM(D28:D31)+D32</f>
        <v>135</v>
      </c>
      <c r="F28" s="71">
        <f>ROUND(E28*$C$5,0)</f>
        <v>3</v>
      </c>
    </row>
    <row r="29" spans="1:6">
      <c r="A29" s="60"/>
      <c r="B29" s="72"/>
      <c r="C29" s="9">
        <v>2015062</v>
      </c>
      <c r="D29" s="9">
        <v>32</v>
      </c>
      <c r="E29" s="72"/>
      <c r="F29" s="72"/>
    </row>
    <row r="30" spans="1:6">
      <c r="A30" s="60"/>
      <c r="B30" s="72"/>
      <c r="C30" s="9">
        <v>2015063</v>
      </c>
      <c r="D30" s="9">
        <v>34</v>
      </c>
      <c r="E30" s="72"/>
      <c r="F30" s="72"/>
    </row>
    <row r="31" spans="1:6">
      <c r="A31" s="60"/>
      <c r="B31" s="72"/>
      <c r="C31" s="9">
        <v>2015064</v>
      </c>
      <c r="D31" s="9">
        <v>28</v>
      </c>
      <c r="E31" s="72"/>
      <c r="F31" s="72"/>
    </row>
    <row r="32" spans="1:6">
      <c r="A32" s="60"/>
      <c r="B32" s="73"/>
      <c r="C32" s="9">
        <v>2015300</v>
      </c>
      <c r="D32" s="9">
        <v>10</v>
      </c>
      <c r="E32" s="73"/>
      <c r="F32" s="73"/>
    </row>
    <row r="33" spans="1:7">
      <c r="A33" s="60"/>
      <c r="B33" s="77" t="s">
        <v>52</v>
      </c>
      <c r="C33" s="9">
        <v>2015131</v>
      </c>
      <c r="D33" s="9">
        <v>24</v>
      </c>
      <c r="E33" s="71">
        <f>SUM(D33:D36)</f>
        <v>95</v>
      </c>
      <c r="F33" s="71">
        <f>ROUND(E33*$C$5,0)</f>
        <v>2</v>
      </c>
    </row>
    <row r="34" spans="1:7">
      <c r="A34" s="60"/>
      <c r="B34" s="79"/>
      <c r="C34" s="9">
        <v>2015132</v>
      </c>
      <c r="D34" s="9">
        <v>23</v>
      </c>
      <c r="E34" s="72"/>
      <c r="F34" s="72"/>
    </row>
    <row r="35" spans="1:7">
      <c r="A35" s="60"/>
      <c r="B35" s="79"/>
      <c r="C35" s="9">
        <v>2015133</v>
      </c>
      <c r="D35" s="9">
        <v>24</v>
      </c>
      <c r="E35" s="72"/>
      <c r="F35" s="72"/>
    </row>
    <row r="36" spans="1:7">
      <c r="A36" s="60"/>
      <c r="B36" s="78"/>
      <c r="C36" s="9">
        <v>2015134</v>
      </c>
      <c r="D36" s="9">
        <v>24</v>
      </c>
      <c r="E36" s="73"/>
      <c r="F36" s="73"/>
    </row>
    <row r="37" spans="1:7">
      <c r="A37" s="60"/>
      <c r="B37" s="71" t="s">
        <v>38</v>
      </c>
      <c r="C37" s="9">
        <v>2015161</v>
      </c>
      <c r="D37" s="9">
        <v>24</v>
      </c>
      <c r="E37" s="71">
        <f>SUM(D37:D40)</f>
        <v>81</v>
      </c>
      <c r="F37" s="71">
        <f>ROUND(E37*$C$5,0)</f>
        <v>2</v>
      </c>
    </row>
    <row r="38" spans="1:7">
      <c r="A38" s="60"/>
      <c r="B38" s="72"/>
      <c r="C38" s="9">
        <v>2015162</v>
      </c>
      <c r="D38" s="9">
        <v>18</v>
      </c>
      <c r="E38" s="72"/>
      <c r="F38" s="72"/>
      <c r="G38" s="14"/>
    </row>
    <row r="39" spans="1:7">
      <c r="A39" s="60"/>
      <c r="B39" s="72"/>
      <c r="C39" s="9">
        <v>2015163</v>
      </c>
      <c r="D39" s="9">
        <v>19</v>
      </c>
      <c r="E39" s="72"/>
      <c r="F39" s="72"/>
      <c r="G39" s="14"/>
    </row>
    <row r="40" spans="1:7">
      <c r="A40" s="60"/>
      <c r="B40" s="73"/>
      <c r="C40" s="9">
        <v>2015164</v>
      </c>
      <c r="D40" s="9">
        <v>20</v>
      </c>
      <c r="E40" s="73"/>
      <c r="F40" s="73"/>
      <c r="G40" s="14"/>
    </row>
    <row r="41" spans="1:7">
      <c r="A41" s="60"/>
      <c r="B41" s="9" t="s">
        <v>51</v>
      </c>
      <c r="C41" s="9">
        <v>2015181</v>
      </c>
      <c r="D41" s="9">
        <v>25</v>
      </c>
      <c r="E41" s="9">
        <v>25</v>
      </c>
      <c r="F41" s="9">
        <v>1</v>
      </c>
      <c r="G41" s="14"/>
    </row>
    <row r="42" spans="1:7">
      <c r="A42" s="60"/>
      <c r="B42" s="71" t="s">
        <v>29</v>
      </c>
      <c r="C42" s="9">
        <v>2015201</v>
      </c>
      <c r="D42" s="9">
        <v>34</v>
      </c>
      <c r="E42" s="71">
        <f>SUM(D42:D45)</f>
        <v>131</v>
      </c>
      <c r="F42" s="71">
        <f>ROUND(E42*$C$5,0)</f>
        <v>3</v>
      </c>
      <c r="G42" s="14"/>
    </row>
    <row r="43" spans="1:7">
      <c r="A43" s="60"/>
      <c r="B43" s="72"/>
      <c r="C43" s="9">
        <v>2015202</v>
      </c>
      <c r="D43" s="9">
        <v>33</v>
      </c>
      <c r="E43" s="72"/>
      <c r="F43" s="72"/>
      <c r="G43" s="14"/>
    </row>
    <row r="44" spans="1:7">
      <c r="A44" s="60"/>
      <c r="B44" s="72"/>
      <c r="C44" s="9">
        <v>2015203</v>
      </c>
      <c r="D44" s="9">
        <v>33</v>
      </c>
      <c r="E44" s="72"/>
      <c r="F44" s="72"/>
      <c r="G44" s="14"/>
    </row>
    <row r="45" spans="1:7">
      <c r="A45" s="60"/>
      <c r="B45" s="73"/>
      <c r="C45" s="9">
        <v>2015204</v>
      </c>
      <c r="D45" s="9">
        <v>31</v>
      </c>
      <c r="E45" s="73"/>
      <c r="F45" s="73"/>
      <c r="G45" s="20"/>
    </row>
    <row r="46" spans="1:7">
      <c r="A46" s="60"/>
      <c r="B46" s="71" t="s">
        <v>31</v>
      </c>
      <c r="C46" s="9">
        <v>2015211</v>
      </c>
      <c r="D46" s="9">
        <v>28</v>
      </c>
      <c r="E46" s="71">
        <f>SUM(D46:D49)</f>
        <v>103</v>
      </c>
      <c r="F46" s="71">
        <f>ROUND(E46*$C$5,0)</f>
        <v>2</v>
      </c>
      <c r="G46" s="20"/>
    </row>
    <row r="47" spans="1:7">
      <c r="A47" s="60"/>
      <c r="B47" s="72"/>
      <c r="C47" s="9">
        <v>2015212</v>
      </c>
      <c r="D47" s="9">
        <v>29</v>
      </c>
      <c r="E47" s="72"/>
      <c r="F47" s="72"/>
      <c r="G47" s="14"/>
    </row>
    <row r="48" spans="1:7">
      <c r="A48" s="60"/>
      <c r="B48" s="72"/>
      <c r="C48" s="9">
        <v>2015213</v>
      </c>
      <c r="D48" s="9">
        <v>22</v>
      </c>
      <c r="E48" s="72"/>
      <c r="F48" s="72"/>
      <c r="G48" s="14"/>
    </row>
    <row r="49" spans="1:8">
      <c r="A49" s="60"/>
      <c r="B49" s="73"/>
      <c r="C49" s="9">
        <v>2015214</v>
      </c>
      <c r="D49" s="9">
        <v>24</v>
      </c>
      <c r="E49" s="73"/>
      <c r="F49" s="73"/>
      <c r="G49" s="14"/>
    </row>
    <row r="50" spans="1:8">
      <c r="A50" s="61"/>
      <c r="B50" s="9" t="s">
        <v>39</v>
      </c>
      <c r="C50" s="9">
        <v>2015271</v>
      </c>
      <c r="D50" s="9">
        <v>21</v>
      </c>
      <c r="E50" s="9">
        <v>21</v>
      </c>
      <c r="F50" s="9">
        <v>1</v>
      </c>
    </row>
    <row r="51" spans="1:8">
      <c r="A51" s="5" t="s">
        <v>17</v>
      </c>
      <c r="B51" s="10"/>
      <c r="C51" s="10">
        <v>23</v>
      </c>
      <c r="D51" s="10">
        <f>SUM(D28:D50)</f>
        <v>591</v>
      </c>
      <c r="E51" s="25">
        <f>SUM(E28:E50)</f>
        <v>591</v>
      </c>
      <c r="F51" s="13">
        <f>SUM(F28:F50)</f>
        <v>14</v>
      </c>
    </row>
    <row r="52" spans="1:8">
      <c r="A52" s="55"/>
      <c r="B52" s="56"/>
      <c r="C52" s="56"/>
      <c r="D52" s="56"/>
      <c r="E52" s="56"/>
      <c r="F52" s="56"/>
      <c r="H52" s="14"/>
    </row>
    <row r="53" spans="1:8">
      <c r="A53" s="5" t="s">
        <v>10</v>
      </c>
      <c r="B53" s="6" t="s">
        <v>35</v>
      </c>
      <c r="C53" s="6" t="s">
        <v>11</v>
      </c>
      <c r="D53" s="6" t="s">
        <v>12</v>
      </c>
      <c r="E53" s="8" t="s">
        <v>36</v>
      </c>
      <c r="F53" s="8" t="s">
        <v>32</v>
      </c>
    </row>
    <row r="54" spans="1:8">
      <c r="A54" s="62" t="s">
        <v>19</v>
      </c>
      <c r="B54" s="71" t="s">
        <v>37</v>
      </c>
      <c r="C54" s="9">
        <v>2014061</v>
      </c>
      <c r="D54" s="9">
        <v>27</v>
      </c>
      <c r="E54" s="71">
        <f>SUM(D54:D58)+D59</f>
        <v>147</v>
      </c>
      <c r="F54" s="71">
        <f>ROUND(E54*$C$5,0)</f>
        <v>3</v>
      </c>
    </row>
    <row r="55" spans="1:8">
      <c r="A55" s="63"/>
      <c r="B55" s="72"/>
      <c r="C55" s="9">
        <v>2014062</v>
      </c>
      <c r="D55" s="9">
        <v>30</v>
      </c>
      <c r="E55" s="72"/>
      <c r="F55" s="72"/>
    </row>
    <row r="56" spans="1:8">
      <c r="A56" s="63"/>
      <c r="B56" s="72"/>
      <c r="C56" s="9">
        <v>2014063</v>
      </c>
      <c r="D56" s="9">
        <v>28</v>
      </c>
      <c r="E56" s="72"/>
      <c r="F56" s="72"/>
      <c r="G56" s="14"/>
    </row>
    <row r="57" spans="1:8">
      <c r="A57" s="63"/>
      <c r="B57" s="72"/>
      <c r="C57" s="9">
        <v>2014064</v>
      </c>
      <c r="D57" s="9">
        <v>25</v>
      </c>
      <c r="E57" s="72"/>
      <c r="F57" s="72"/>
      <c r="G57" s="14"/>
    </row>
    <row r="58" spans="1:8">
      <c r="A58" s="63"/>
      <c r="B58" s="72"/>
      <c r="C58" s="9">
        <v>2014065</v>
      </c>
      <c r="D58" s="9">
        <v>26</v>
      </c>
      <c r="E58" s="72"/>
      <c r="F58" s="72"/>
      <c r="G58" s="14"/>
    </row>
    <row r="59" spans="1:8">
      <c r="A59" s="63"/>
      <c r="B59" s="73"/>
      <c r="C59" s="9">
        <v>2014300</v>
      </c>
      <c r="D59" s="9">
        <v>11</v>
      </c>
      <c r="E59" s="73"/>
      <c r="F59" s="73"/>
      <c r="G59" s="14"/>
    </row>
    <row r="60" spans="1:8">
      <c r="A60" s="63"/>
      <c r="B60" s="77" t="s">
        <v>53</v>
      </c>
      <c r="C60" s="9">
        <v>2014131</v>
      </c>
      <c r="D60" s="9">
        <v>31</v>
      </c>
      <c r="E60" s="71">
        <f>D60+D61</f>
        <v>57</v>
      </c>
      <c r="F60" s="71">
        <f>ROUND(E60*$C$5,0)</f>
        <v>1</v>
      </c>
      <c r="G60" s="14"/>
    </row>
    <row r="61" spans="1:8">
      <c r="A61" s="63"/>
      <c r="B61" s="78"/>
      <c r="C61" s="9">
        <v>2014132</v>
      </c>
      <c r="D61" s="9">
        <v>26</v>
      </c>
      <c r="E61" s="73"/>
      <c r="F61" s="73"/>
      <c r="G61" s="14"/>
    </row>
    <row r="62" spans="1:8">
      <c r="A62" s="63"/>
      <c r="B62" s="71" t="s">
        <v>30</v>
      </c>
      <c r="C62" s="9">
        <v>2014161</v>
      </c>
      <c r="D62" s="9">
        <v>35</v>
      </c>
      <c r="E62" s="71">
        <f>D62+D63</f>
        <v>71</v>
      </c>
      <c r="F62" s="71">
        <f>ROUND(E62*$C$5,0)</f>
        <v>1</v>
      </c>
      <c r="G62" s="14"/>
    </row>
    <row r="63" spans="1:8">
      <c r="A63" s="63"/>
      <c r="B63" s="73"/>
      <c r="C63" s="9">
        <v>2014162</v>
      </c>
      <c r="D63" s="9">
        <v>36</v>
      </c>
      <c r="E63" s="73"/>
      <c r="F63" s="73"/>
      <c r="G63" s="20"/>
    </row>
    <row r="64" spans="1:8" ht="15" customHeight="1">
      <c r="A64" s="63"/>
      <c r="B64" s="80" t="s">
        <v>51</v>
      </c>
      <c r="C64" s="80">
        <v>2014181</v>
      </c>
      <c r="D64" s="80">
        <v>23</v>
      </c>
      <c r="E64" s="80">
        <f>D64</f>
        <v>23</v>
      </c>
      <c r="F64" s="80">
        <v>1</v>
      </c>
      <c r="G64" s="20"/>
    </row>
    <row r="65" spans="1:8">
      <c r="A65" s="63"/>
      <c r="B65" s="71" t="s">
        <v>29</v>
      </c>
      <c r="C65" s="9">
        <v>2014201</v>
      </c>
      <c r="D65" s="9">
        <v>31</v>
      </c>
      <c r="E65" s="71">
        <f>SUM(D65:D68)</f>
        <v>111</v>
      </c>
      <c r="F65" s="71">
        <f>ROUND(E65*$C$5,0)</f>
        <v>2</v>
      </c>
      <c r="G65" s="14"/>
    </row>
    <row r="66" spans="1:8">
      <c r="A66" s="63"/>
      <c r="B66" s="72"/>
      <c r="C66" s="9">
        <v>2014202</v>
      </c>
      <c r="D66" s="9">
        <v>28</v>
      </c>
      <c r="E66" s="72"/>
      <c r="F66" s="72"/>
      <c r="G66" s="14"/>
    </row>
    <row r="67" spans="1:8">
      <c r="A67" s="63"/>
      <c r="B67" s="72"/>
      <c r="C67" s="9">
        <v>2014203</v>
      </c>
      <c r="D67" s="9">
        <v>24</v>
      </c>
      <c r="E67" s="72"/>
      <c r="F67" s="72"/>
      <c r="G67" s="14"/>
    </row>
    <row r="68" spans="1:8">
      <c r="A68" s="63"/>
      <c r="B68" s="73"/>
      <c r="C68" s="9">
        <v>2014204</v>
      </c>
      <c r="D68" s="9">
        <v>28</v>
      </c>
      <c r="E68" s="73"/>
      <c r="F68" s="73"/>
      <c r="G68" s="14"/>
    </row>
    <row r="69" spans="1:8">
      <c r="A69" s="63"/>
      <c r="B69" s="71" t="s">
        <v>31</v>
      </c>
      <c r="C69" s="9">
        <v>2014211</v>
      </c>
      <c r="D69" s="9">
        <v>23</v>
      </c>
      <c r="E69" s="71">
        <f>SUM(D69:D72)</f>
        <v>92</v>
      </c>
      <c r="F69" s="71">
        <f>ROUND(E69*$C$5,0)</f>
        <v>2</v>
      </c>
      <c r="G69" s="14"/>
    </row>
    <row r="70" spans="1:8">
      <c r="A70" s="63"/>
      <c r="B70" s="72"/>
      <c r="C70" s="9">
        <v>2014212</v>
      </c>
      <c r="D70" s="9">
        <v>23</v>
      </c>
      <c r="E70" s="72"/>
      <c r="F70" s="72"/>
      <c r="G70" s="14"/>
    </row>
    <row r="71" spans="1:8">
      <c r="A71" s="63"/>
      <c r="B71" s="72"/>
      <c r="C71" s="9">
        <v>2014213</v>
      </c>
      <c r="D71" s="9">
        <v>22</v>
      </c>
      <c r="E71" s="72"/>
      <c r="F71" s="72"/>
      <c r="G71" s="53"/>
    </row>
    <row r="72" spans="1:8">
      <c r="A72" s="63"/>
      <c r="B72" s="73"/>
      <c r="C72" s="9">
        <v>2014214</v>
      </c>
      <c r="D72" s="9">
        <v>24</v>
      </c>
      <c r="E72" s="73"/>
      <c r="F72" s="73"/>
      <c r="G72" s="14"/>
    </row>
    <row r="73" spans="1:8">
      <c r="A73" s="64"/>
      <c r="B73" s="9" t="s">
        <v>28</v>
      </c>
      <c r="C73" s="9">
        <v>2014271</v>
      </c>
      <c r="D73" s="9">
        <v>23</v>
      </c>
      <c r="E73" s="9">
        <v>23</v>
      </c>
      <c r="F73" s="9">
        <v>1</v>
      </c>
      <c r="G73" s="14"/>
    </row>
    <row r="74" spans="1:8">
      <c r="A74" s="5" t="s">
        <v>17</v>
      </c>
      <c r="B74" s="10"/>
      <c r="C74" s="10">
        <v>20</v>
      </c>
      <c r="D74" s="10">
        <f>SUM(D54:D73)</f>
        <v>524</v>
      </c>
      <c r="E74" s="52">
        <f>SUM(E54:E73)</f>
        <v>524</v>
      </c>
      <c r="F74" s="13">
        <f>SUM(F54:F73)</f>
        <v>11</v>
      </c>
      <c r="G74" s="14"/>
    </row>
    <row r="75" spans="1:8">
      <c r="H75" s="14"/>
    </row>
    <row r="76" spans="1:8">
      <c r="F76" s="34"/>
    </row>
    <row r="78" spans="1:8" ht="15.6" customHeight="1"/>
    <row r="79" spans="1:8">
      <c r="B79" s="14"/>
    </row>
    <row r="80" spans="1:8" ht="15.6" customHeight="1">
      <c r="G80" s="14"/>
    </row>
    <row r="81" spans="7:7">
      <c r="G81" s="20"/>
    </row>
    <row r="82" spans="7:7">
      <c r="G82" s="20"/>
    </row>
    <row r="83" spans="7:7">
      <c r="G83" s="14"/>
    </row>
    <row r="84" spans="7:7">
      <c r="G84" s="14"/>
    </row>
    <row r="85" spans="7:7">
      <c r="G85" s="14"/>
    </row>
    <row r="86" spans="7:7">
      <c r="G86" s="14"/>
    </row>
    <row r="87" spans="7:7">
      <c r="G87" s="14"/>
    </row>
    <row r="88" spans="7:7">
      <c r="G88" s="14"/>
    </row>
    <row r="89" spans="7:7">
      <c r="G89" s="14"/>
    </row>
    <row r="90" spans="7:7">
      <c r="G90" s="14"/>
    </row>
    <row r="196" spans="1:1">
      <c r="A196" s="49"/>
    </row>
    <row r="197" spans="1:1">
      <c r="A197" s="49"/>
    </row>
    <row r="198" spans="1:1">
      <c r="A198" s="49"/>
    </row>
    <row r="199" spans="1:1">
      <c r="A199" s="49"/>
    </row>
    <row r="200" spans="1:1">
      <c r="A200" s="49"/>
    </row>
    <row r="201" spans="1:1">
      <c r="A201" s="49"/>
    </row>
    <row r="202" spans="1:1">
      <c r="A202" s="49"/>
    </row>
    <row r="203" spans="1:1">
      <c r="A203" s="49"/>
    </row>
    <row r="204" spans="1:1">
      <c r="A204" s="49"/>
    </row>
    <row r="205" spans="1:1">
      <c r="A205" s="49"/>
    </row>
    <row r="206" spans="1:1">
      <c r="A206" s="49"/>
    </row>
    <row r="207" spans="1:1">
      <c r="A207" s="49"/>
    </row>
    <row r="208" spans="1:1">
      <c r="A208" s="49"/>
    </row>
    <row r="209" spans="1:1">
      <c r="A209" s="49"/>
    </row>
    <row r="210" spans="1:1">
      <c r="A210" s="49"/>
    </row>
    <row r="230" spans="1:5">
      <c r="A230" s="50"/>
      <c r="B230" s="51"/>
      <c r="C230" s="51"/>
      <c r="D230" s="51"/>
      <c r="E230" s="50"/>
    </row>
    <row r="231" spans="1:5">
      <c r="A231" s="50"/>
      <c r="B231" s="51"/>
      <c r="C231" s="51"/>
      <c r="D231" s="51"/>
      <c r="E231" s="50"/>
    </row>
    <row r="232" spans="1:5">
      <c r="A232" s="50"/>
      <c r="B232" s="51"/>
      <c r="C232" s="51"/>
      <c r="D232" s="51"/>
      <c r="E232" s="50"/>
    </row>
    <row r="233" spans="1:5">
      <c r="A233" s="50"/>
      <c r="B233" s="51"/>
      <c r="C233" s="51"/>
      <c r="D233" s="51"/>
      <c r="E233" s="50"/>
    </row>
    <row r="234" spans="1:5">
      <c r="A234" s="50"/>
      <c r="B234" s="51"/>
      <c r="C234" s="51"/>
      <c r="D234" s="51"/>
      <c r="E234" s="50"/>
    </row>
    <row r="235" spans="1:5">
      <c r="A235" s="50"/>
      <c r="B235" s="51"/>
      <c r="C235" s="51"/>
      <c r="D235" s="51"/>
      <c r="E235" s="50"/>
    </row>
    <row r="236" spans="1:5">
      <c r="A236" s="50"/>
      <c r="B236" s="51"/>
      <c r="C236" s="51"/>
      <c r="D236" s="51"/>
      <c r="E236" s="50"/>
    </row>
    <row r="237" spans="1:5">
      <c r="A237" s="50"/>
      <c r="B237" s="51"/>
      <c r="C237" s="51"/>
      <c r="D237" s="51"/>
      <c r="E237" s="50"/>
    </row>
    <row r="238" spans="1:5">
      <c r="A238" s="50"/>
      <c r="B238" s="51"/>
      <c r="C238" s="51"/>
      <c r="D238" s="51"/>
      <c r="E238" s="50"/>
    </row>
    <row r="239" spans="1:5">
      <c r="A239" s="50"/>
      <c r="B239" s="51"/>
      <c r="C239" s="51"/>
      <c r="D239" s="51"/>
      <c r="E239" s="50"/>
    </row>
    <row r="240" spans="1:5">
      <c r="A240" s="50"/>
      <c r="B240" s="51"/>
      <c r="C240" s="51"/>
      <c r="D240" s="51"/>
      <c r="E240" s="50"/>
    </row>
    <row r="241" spans="1:5">
      <c r="A241" s="50"/>
      <c r="B241" s="51"/>
      <c r="C241" s="51"/>
      <c r="D241" s="51"/>
      <c r="E241" s="50"/>
    </row>
    <row r="242" spans="1:5">
      <c r="A242" s="50"/>
      <c r="B242" s="51"/>
      <c r="C242" s="51"/>
      <c r="D242" s="51"/>
      <c r="E242" s="50"/>
    </row>
    <row r="243" spans="1:5">
      <c r="A243" s="50"/>
      <c r="B243" s="51"/>
      <c r="C243" s="51"/>
      <c r="D243" s="51"/>
      <c r="E243" s="50"/>
    </row>
    <row r="244" spans="1:5">
      <c r="A244" s="50"/>
      <c r="B244" s="51"/>
      <c r="C244" s="51"/>
      <c r="D244" s="51"/>
      <c r="E244" s="50"/>
    </row>
    <row r="293" spans="1:1">
      <c r="A293" s="49"/>
    </row>
    <row r="294" spans="1:1">
      <c r="A294" s="49"/>
    </row>
    <row r="295" spans="1:1">
      <c r="A295" s="49"/>
    </row>
    <row r="296" spans="1:1">
      <c r="A296" s="49"/>
    </row>
    <row r="297" spans="1:1">
      <c r="A297" s="49"/>
    </row>
    <row r="298" spans="1:1">
      <c r="A298" s="49"/>
    </row>
    <row r="299" spans="1:1">
      <c r="A299" s="49"/>
    </row>
    <row r="300" spans="1:1">
      <c r="A300" s="49"/>
    </row>
    <row r="301" spans="1:1">
      <c r="A301" s="49"/>
    </row>
    <row r="302" spans="1:1">
      <c r="A302" s="49"/>
    </row>
    <row r="303" spans="1:1">
      <c r="A303" s="49"/>
    </row>
    <row r="304" spans="1:1">
      <c r="A304" s="49"/>
    </row>
    <row r="305" spans="1:1">
      <c r="A305" s="49"/>
    </row>
    <row r="306" spans="1:1">
      <c r="A306" s="49"/>
    </row>
    <row r="307" spans="1:1">
      <c r="A307" s="49"/>
    </row>
    <row r="308" spans="1:1">
      <c r="A308" s="49"/>
    </row>
    <row r="309" spans="1:1">
      <c r="A309" s="49"/>
    </row>
    <row r="310" spans="1:1">
      <c r="A310" s="49"/>
    </row>
    <row r="311" spans="1:1">
      <c r="A311" s="49"/>
    </row>
    <row r="312" spans="1:1">
      <c r="A312" s="49"/>
    </row>
    <row r="313" spans="1:1">
      <c r="A313" s="49"/>
    </row>
    <row r="314" spans="1:1">
      <c r="A314" s="49"/>
    </row>
    <row r="315" spans="1:1">
      <c r="A315" s="49"/>
    </row>
    <row r="316" spans="1:1">
      <c r="A316" s="49"/>
    </row>
    <row r="317" spans="1:1">
      <c r="A317" s="49"/>
    </row>
    <row r="318" spans="1:1">
      <c r="A318" s="49"/>
    </row>
    <row r="319" spans="1:1">
      <c r="A319" s="49"/>
    </row>
    <row r="320" spans="1:1">
      <c r="A320" s="49"/>
    </row>
    <row r="321" spans="1:1">
      <c r="A321" s="49"/>
    </row>
    <row r="322" spans="1:1">
      <c r="A322" s="49"/>
    </row>
    <row r="323" spans="1:1">
      <c r="A323" s="49"/>
    </row>
    <row r="324" spans="1:1">
      <c r="A324" s="49"/>
    </row>
    <row r="325" spans="1:1">
      <c r="A325" s="49"/>
    </row>
    <row r="377" spans="1:1">
      <c r="A377" s="49"/>
    </row>
    <row r="378" spans="1:1">
      <c r="A378" s="49"/>
    </row>
    <row r="410" spans="1:1">
      <c r="A410" s="49"/>
    </row>
    <row r="411" spans="1:1">
      <c r="A411" s="49"/>
    </row>
    <row r="412" spans="1:1">
      <c r="A412" s="49"/>
    </row>
    <row r="413" spans="1:1">
      <c r="A413" s="49"/>
    </row>
    <row r="414" spans="1:1">
      <c r="A414" s="49"/>
    </row>
    <row r="415" spans="1:1">
      <c r="A415" s="49"/>
    </row>
    <row r="416" spans="1:1">
      <c r="A416" s="49"/>
    </row>
    <row r="417" spans="1:1">
      <c r="A417" s="49"/>
    </row>
    <row r="418" spans="1:1">
      <c r="A418" s="49"/>
    </row>
    <row r="419" spans="1:1">
      <c r="A419" s="49"/>
    </row>
    <row r="420" spans="1:1">
      <c r="A420" s="49"/>
    </row>
    <row r="421" spans="1:1">
      <c r="A421" s="49"/>
    </row>
    <row r="422" spans="1:1">
      <c r="A422" s="49"/>
    </row>
    <row r="423" spans="1:1">
      <c r="A423" s="49"/>
    </row>
    <row r="424" spans="1:1">
      <c r="A424" s="49"/>
    </row>
    <row r="425" spans="1:1">
      <c r="A425" s="49"/>
    </row>
    <row r="426" spans="1:1">
      <c r="A426" s="49"/>
    </row>
    <row r="427" spans="1:1">
      <c r="A427" s="49"/>
    </row>
    <row r="428" spans="1:1">
      <c r="A428" s="49"/>
    </row>
    <row r="429" spans="1:1">
      <c r="A429" s="49"/>
    </row>
    <row r="430" spans="1:1">
      <c r="A430" s="49"/>
    </row>
    <row r="431" spans="1:1">
      <c r="A431" s="49"/>
    </row>
    <row r="432" spans="1:1">
      <c r="A432" s="49"/>
    </row>
    <row r="433" spans="1:1">
      <c r="A433" s="49"/>
    </row>
    <row r="434" spans="1:1">
      <c r="A434" s="49"/>
    </row>
    <row r="435" spans="1:1">
      <c r="A435" s="49"/>
    </row>
    <row r="436" spans="1:1">
      <c r="A436" s="49"/>
    </row>
  </sheetData>
  <mergeCells count="55">
    <mergeCell ref="B69:B72"/>
    <mergeCell ref="E69:E72"/>
    <mergeCell ref="F69:F72"/>
    <mergeCell ref="B62:B63"/>
    <mergeCell ref="E62:E63"/>
    <mergeCell ref="F62:F63"/>
    <mergeCell ref="B65:B68"/>
    <mergeCell ref="E65:E68"/>
    <mergeCell ref="F65:F68"/>
    <mergeCell ref="E54:E59"/>
    <mergeCell ref="B54:B59"/>
    <mergeCell ref="F54:F59"/>
    <mergeCell ref="B60:B61"/>
    <mergeCell ref="E60:E61"/>
    <mergeCell ref="F60:F61"/>
    <mergeCell ref="B42:B45"/>
    <mergeCell ref="E42:E45"/>
    <mergeCell ref="F42:F45"/>
    <mergeCell ref="F46:F49"/>
    <mergeCell ref="E46:E49"/>
    <mergeCell ref="B46:B49"/>
    <mergeCell ref="B33:B36"/>
    <mergeCell ref="E33:E36"/>
    <mergeCell ref="F33:F36"/>
    <mergeCell ref="B37:B40"/>
    <mergeCell ref="E37:E40"/>
    <mergeCell ref="F37:F40"/>
    <mergeCell ref="B23:B24"/>
    <mergeCell ref="E23:E24"/>
    <mergeCell ref="F23:F24"/>
    <mergeCell ref="B28:B32"/>
    <mergeCell ref="E28:E32"/>
    <mergeCell ref="F28:F32"/>
    <mergeCell ref="B19:B20"/>
    <mergeCell ref="E19:E20"/>
    <mergeCell ref="F19:F20"/>
    <mergeCell ref="B21:B22"/>
    <mergeCell ref="E21:E22"/>
    <mergeCell ref="F21:F22"/>
    <mergeCell ref="A10:A24"/>
    <mergeCell ref="A28:A50"/>
    <mergeCell ref="A54:A73"/>
    <mergeCell ref="A1:F1"/>
    <mergeCell ref="B10:B12"/>
    <mergeCell ref="E10:E12"/>
    <mergeCell ref="F10:F12"/>
    <mergeCell ref="B13:B14"/>
    <mergeCell ref="E13:E14"/>
    <mergeCell ref="F13:F14"/>
    <mergeCell ref="B15:B16"/>
    <mergeCell ref="E15:E16"/>
    <mergeCell ref="F15:F16"/>
    <mergeCell ref="B17:B18"/>
    <mergeCell ref="E17:E18"/>
    <mergeCell ref="F17:F18"/>
  </mergeCells>
  <phoneticPr fontId="7" type="noConversion"/>
  <pageMargins left="0.75" right="0.75" top="1" bottom="1" header="0.50902777777777797" footer="0.50902777777777797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workbookViewId="0">
      <selection activeCell="B20" sqref="B20"/>
    </sheetView>
  </sheetViews>
  <sheetFormatPr defaultColWidth="8.75" defaultRowHeight="14.25"/>
  <cols>
    <col min="1" max="1" width="9" customWidth="1"/>
    <col min="2" max="2" width="13.25" customWidth="1"/>
    <col min="3" max="3" width="9.625" customWidth="1"/>
    <col min="4" max="4" width="9" customWidth="1"/>
    <col min="5" max="5" width="10.125" customWidth="1"/>
    <col min="6" max="6" width="12" customWidth="1"/>
    <col min="7" max="7" width="13.625" customWidth="1"/>
  </cols>
  <sheetData>
    <row r="1" spans="1:10">
      <c r="A1" s="67" t="s">
        <v>0</v>
      </c>
      <c r="B1" s="67"/>
      <c r="C1" s="67"/>
      <c r="D1" s="67"/>
      <c r="E1" s="67"/>
      <c r="F1" s="67"/>
    </row>
    <row r="2" spans="1:10">
      <c r="A2" s="70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10">
      <c r="A3" s="70"/>
      <c r="B3" s="3">
        <v>58</v>
      </c>
      <c r="C3" s="4">
        <v>2137</v>
      </c>
      <c r="D3" s="4">
        <f>D23+D49+D72+D90</f>
        <v>2066</v>
      </c>
      <c r="E3" s="2">
        <v>0.06</v>
      </c>
      <c r="F3" s="3">
        <f>E3*D3</f>
        <v>123.96</v>
      </c>
      <c r="G3" s="3">
        <v>124</v>
      </c>
    </row>
    <row r="4" spans="1:10">
      <c r="A4" s="3" t="s">
        <v>8</v>
      </c>
      <c r="B4" s="3">
        <v>4</v>
      </c>
      <c r="C4" s="3">
        <f>C98</f>
        <v>85</v>
      </c>
      <c r="D4" s="3">
        <f>D98</f>
        <v>62</v>
      </c>
      <c r="E4" s="2">
        <v>0.06</v>
      </c>
      <c r="F4" s="3">
        <f t="shared" ref="F4:F5" si="0">E4*D4</f>
        <v>3.7199999999999998</v>
      </c>
      <c r="G4" s="3">
        <v>4</v>
      </c>
    </row>
    <row r="5" spans="1:10">
      <c r="A5" s="2" t="s">
        <v>9</v>
      </c>
      <c r="B5" s="3">
        <f t="shared" ref="B5:C5" si="1">B3+B4</f>
        <v>62</v>
      </c>
      <c r="C5" s="3">
        <f t="shared" si="1"/>
        <v>2222</v>
      </c>
      <c r="D5" s="4">
        <f>SUM(D3:D4)</f>
        <v>2128</v>
      </c>
      <c r="E5" s="2">
        <v>0.06</v>
      </c>
      <c r="F5" s="3">
        <f t="shared" si="0"/>
        <v>127.67999999999999</v>
      </c>
      <c r="G5" s="3">
        <v>128</v>
      </c>
      <c r="I5">
        <f>D23+D49+D72+D93+D94+D95+D96+D97</f>
        <v>1656</v>
      </c>
      <c r="J5">
        <f>I5*0.06</f>
        <v>99.36</v>
      </c>
    </row>
    <row r="6" spans="1:10">
      <c r="A6" s="1"/>
      <c r="B6" s="1"/>
      <c r="C6" s="1"/>
      <c r="D6" s="1"/>
      <c r="E6" s="1"/>
      <c r="F6" s="1"/>
    </row>
    <row r="7" spans="1:10">
      <c r="A7" s="5" t="s">
        <v>10</v>
      </c>
      <c r="B7" s="6" t="s">
        <v>11</v>
      </c>
      <c r="C7" s="6" t="s">
        <v>12</v>
      </c>
      <c r="D7" s="7" t="s">
        <v>13</v>
      </c>
      <c r="E7" s="8" t="s">
        <v>14</v>
      </c>
      <c r="F7" s="8" t="s">
        <v>15</v>
      </c>
    </row>
    <row r="8" spans="1:10">
      <c r="A8" s="59" t="s">
        <v>16</v>
      </c>
      <c r="B8" s="9">
        <v>2016271</v>
      </c>
      <c r="C8" s="9">
        <v>31</v>
      </c>
      <c r="D8" s="9"/>
      <c r="E8" s="9">
        <v>0.08</v>
      </c>
      <c r="F8" s="9">
        <f>E8*C8</f>
        <v>2.48</v>
      </c>
    </row>
    <row r="9" spans="1:10">
      <c r="A9" s="60"/>
      <c r="B9" s="9">
        <v>2016272</v>
      </c>
      <c r="C9" s="9">
        <v>30</v>
      </c>
      <c r="D9" s="9"/>
      <c r="E9" s="9">
        <v>0.08</v>
      </c>
      <c r="F9" s="9">
        <f t="shared" ref="F9:F22" si="2">E9*C9</f>
        <v>2.4</v>
      </c>
    </row>
    <row r="10" spans="1:10">
      <c r="A10" s="60"/>
      <c r="B10" s="9">
        <v>2016161</v>
      </c>
      <c r="C10" s="9">
        <v>24</v>
      </c>
      <c r="D10" s="9"/>
      <c r="E10" s="9">
        <v>0.08</v>
      </c>
      <c r="F10" s="9">
        <f t="shared" si="2"/>
        <v>1.92</v>
      </c>
    </row>
    <row r="11" spans="1:10">
      <c r="A11" s="60"/>
      <c r="B11" s="9">
        <v>2016162</v>
      </c>
      <c r="C11" s="9">
        <v>24</v>
      </c>
      <c r="D11" s="9"/>
      <c r="E11" s="9">
        <v>0.08</v>
      </c>
      <c r="F11" s="9">
        <f t="shared" si="2"/>
        <v>1.92</v>
      </c>
    </row>
    <row r="12" spans="1:10">
      <c r="A12" s="60"/>
      <c r="B12" s="9">
        <v>2016131</v>
      </c>
      <c r="C12" s="9">
        <v>35</v>
      </c>
      <c r="D12" s="9"/>
      <c r="E12" s="9">
        <v>0.08</v>
      </c>
      <c r="F12" s="9">
        <f t="shared" si="2"/>
        <v>2.8000000000000003</v>
      </c>
    </row>
    <row r="13" spans="1:10">
      <c r="A13" s="60"/>
      <c r="B13" s="9">
        <v>2016132</v>
      </c>
      <c r="C13" s="9">
        <v>34</v>
      </c>
      <c r="D13" s="9"/>
      <c r="E13" s="9">
        <v>0.08</v>
      </c>
      <c r="F13" s="9">
        <f t="shared" si="2"/>
        <v>2.72</v>
      </c>
    </row>
    <row r="14" spans="1:10">
      <c r="A14" s="60"/>
      <c r="B14" s="9">
        <v>2016201</v>
      </c>
      <c r="C14" s="9">
        <v>41</v>
      </c>
      <c r="D14" s="9"/>
      <c r="E14" s="9">
        <v>0.08</v>
      </c>
      <c r="F14" s="9">
        <f t="shared" si="2"/>
        <v>3.2800000000000002</v>
      </c>
    </row>
    <row r="15" spans="1:10">
      <c r="A15" s="60"/>
      <c r="B15" s="9">
        <v>2016202</v>
      </c>
      <c r="C15" s="9">
        <v>41</v>
      </c>
      <c r="D15" s="9"/>
      <c r="E15" s="9">
        <v>0.08</v>
      </c>
      <c r="F15" s="9">
        <f t="shared" si="2"/>
        <v>3.2800000000000002</v>
      </c>
    </row>
    <row r="16" spans="1:10">
      <c r="A16" s="60"/>
      <c r="B16" s="9">
        <v>2016211</v>
      </c>
      <c r="C16" s="9">
        <v>33</v>
      </c>
      <c r="D16" s="9"/>
      <c r="E16" s="9">
        <v>0.08</v>
      </c>
      <c r="F16" s="9">
        <f t="shared" si="2"/>
        <v>2.64</v>
      </c>
    </row>
    <row r="17" spans="1:7">
      <c r="A17" s="60"/>
      <c r="B17" s="9">
        <v>2016212</v>
      </c>
      <c r="C17" s="9">
        <v>35</v>
      </c>
      <c r="D17" s="9"/>
      <c r="E17" s="9">
        <v>0.08</v>
      </c>
      <c r="F17" s="9">
        <f t="shared" si="2"/>
        <v>2.8000000000000003</v>
      </c>
    </row>
    <row r="18" spans="1:7">
      <c r="A18" s="60"/>
      <c r="B18" s="9">
        <v>2016181</v>
      </c>
      <c r="C18" s="9">
        <v>35</v>
      </c>
      <c r="D18" s="9"/>
      <c r="E18" s="9">
        <v>0.08</v>
      </c>
      <c r="F18" s="9">
        <f t="shared" si="2"/>
        <v>2.8000000000000003</v>
      </c>
    </row>
    <row r="19" spans="1:7">
      <c r="A19" s="60"/>
      <c r="B19" s="9">
        <v>2016182</v>
      </c>
      <c r="C19" s="9">
        <v>34</v>
      </c>
      <c r="D19" s="9"/>
      <c r="E19" s="9">
        <v>0.08</v>
      </c>
      <c r="F19" s="9">
        <f t="shared" si="2"/>
        <v>2.72</v>
      </c>
    </row>
    <row r="20" spans="1:7">
      <c r="A20" s="60"/>
      <c r="B20" s="9">
        <v>2016061</v>
      </c>
      <c r="C20" s="9">
        <v>38</v>
      </c>
      <c r="D20" s="9"/>
      <c r="E20" s="9">
        <v>0.08</v>
      </c>
      <c r="F20" s="9">
        <f t="shared" si="2"/>
        <v>3.04</v>
      </c>
    </row>
    <row r="21" spans="1:7">
      <c r="A21" s="60"/>
      <c r="B21" s="9">
        <v>2016062</v>
      </c>
      <c r="C21" s="9">
        <v>39</v>
      </c>
      <c r="D21" s="9"/>
      <c r="E21" s="9">
        <v>0.08</v>
      </c>
      <c r="F21" s="9">
        <f t="shared" si="2"/>
        <v>3.12</v>
      </c>
    </row>
    <row r="22" spans="1:7">
      <c r="A22" s="60"/>
      <c r="B22" s="9">
        <v>2016300</v>
      </c>
      <c r="C22" s="9">
        <v>15</v>
      </c>
      <c r="D22" s="9"/>
      <c r="E22" s="9">
        <v>0.08</v>
      </c>
      <c r="F22" s="9">
        <f t="shared" si="2"/>
        <v>1.2</v>
      </c>
    </row>
    <row r="23" spans="1:7">
      <c r="A23" s="5" t="s">
        <v>17</v>
      </c>
      <c r="B23" s="10">
        <v>15</v>
      </c>
      <c r="C23" s="10">
        <f>SUM(C8:C22)</f>
        <v>489</v>
      </c>
      <c r="D23" s="11">
        <v>478</v>
      </c>
      <c r="E23" s="12">
        <v>0.08</v>
      </c>
      <c r="F23" s="13">
        <f t="shared" ref="F23" si="3">D23*E23</f>
        <v>38.24</v>
      </c>
      <c r="G23" s="14"/>
    </row>
    <row r="24" spans="1:7">
      <c r="A24" s="1"/>
      <c r="B24" s="1"/>
      <c r="C24" s="1"/>
      <c r="D24" s="1"/>
      <c r="E24" s="1"/>
      <c r="F24" s="1"/>
    </row>
    <row r="25" spans="1:7">
      <c r="A25" s="5" t="s">
        <v>10</v>
      </c>
      <c r="B25" s="6" t="s">
        <v>11</v>
      </c>
      <c r="C25" s="6" t="s">
        <v>12</v>
      </c>
      <c r="D25" s="7" t="s">
        <v>13</v>
      </c>
      <c r="E25" s="8" t="s">
        <v>14</v>
      </c>
      <c r="F25" s="8" t="s">
        <v>15</v>
      </c>
    </row>
    <row r="26" spans="1:7">
      <c r="A26" s="59" t="s">
        <v>18</v>
      </c>
      <c r="B26" s="9">
        <v>2015061</v>
      </c>
      <c r="C26" s="9">
        <v>31</v>
      </c>
      <c r="D26" s="15">
        <v>29</v>
      </c>
      <c r="E26" s="16">
        <v>0.1</v>
      </c>
      <c r="F26" s="17">
        <f t="shared" ref="F26:F49" si="4">D26*E26</f>
        <v>2.9000000000000004</v>
      </c>
    </row>
    <row r="27" spans="1:7">
      <c r="A27" s="60"/>
      <c r="B27" s="9">
        <v>2015062</v>
      </c>
      <c r="C27" s="9">
        <v>32</v>
      </c>
      <c r="D27" s="15">
        <v>29</v>
      </c>
      <c r="E27" s="16">
        <v>0.1</v>
      </c>
      <c r="F27" s="17">
        <f t="shared" si="4"/>
        <v>2.9000000000000004</v>
      </c>
    </row>
    <row r="28" spans="1:7">
      <c r="A28" s="60"/>
      <c r="B28" s="9">
        <v>2015063</v>
      </c>
      <c r="C28" s="9">
        <v>34</v>
      </c>
      <c r="D28" s="15">
        <v>31</v>
      </c>
      <c r="E28" s="16">
        <v>0.1</v>
      </c>
      <c r="F28" s="17">
        <f t="shared" si="4"/>
        <v>3.1</v>
      </c>
    </row>
    <row r="29" spans="1:7">
      <c r="A29" s="60"/>
      <c r="B29" s="9">
        <v>2015064</v>
      </c>
      <c r="C29" s="15">
        <v>28</v>
      </c>
      <c r="D29" s="15">
        <v>27</v>
      </c>
      <c r="E29" s="16">
        <v>0.1</v>
      </c>
      <c r="F29" s="17">
        <f t="shared" si="4"/>
        <v>2.7</v>
      </c>
    </row>
    <row r="30" spans="1:7">
      <c r="A30" s="60"/>
      <c r="B30" s="9">
        <v>2015131</v>
      </c>
      <c r="C30" s="9">
        <v>24</v>
      </c>
      <c r="D30" s="15">
        <v>25</v>
      </c>
      <c r="E30" s="16">
        <v>0.1</v>
      </c>
      <c r="F30" s="17">
        <f t="shared" si="4"/>
        <v>2.5</v>
      </c>
    </row>
    <row r="31" spans="1:7">
      <c r="A31" s="60"/>
      <c r="B31" s="9">
        <v>2015132</v>
      </c>
      <c r="C31" s="9">
        <v>23</v>
      </c>
      <c r="D31" s="15">
        <v>23</v>
      </c>
      <c r="E31" s="16">
        <v>0.1</v>
      </c>
      <c r="F31" s="17">
        <f t="shared" si="4"/>
        <v>2.3000000000000003</v>
      </c>
    </row>
    <row r="32" spans="1:7">
      <c r="A32" s="60"/>
      <c r="B32" s="9">
        <v>2015133</v>
      </c>
      <c r="C32" s="9">
        <v>24</v>
      </c>
      <c r="D32" s="15">
        <v>22</v>
      </c>
      <c r="E32" s="16">
        <v>0.1</v>
      </c>
      <c r="F32" s="17">
        <f t="shared" si="4"/>
        <v>2.2000000000000002</v>
      </c>
    </row>
    <row r="33" spans="1:7">
      <c r="A33" s="60"/>
      <c r="B33" s="9">
        <v>2015134</v>
      </c>
      <c r="C33" s="9">
        <v>24</v>
      </c>
      <c r="D33" s="15">
        <v>23</v>
      </c>
      <c r="E33" s="16">
        <v>0.1</v>
      </c>
      <c r="F33" s="17">
        <f t="shared" si="4"/>
        <v>2.3000000000000003</v>
      </c>
    </row>
    <row r="34" spans="1:7">
      <c r="A34" s="60"/>
      <c r="B34" s="9">
        <v>2015161</v>
      </c>
      <c r="C34" s="9">
        <v>24</v>
      </c>
      <c r="D34" s="15">
        <v>23</v>
      </c>
      <c r="E34" s="16">
        <v>0.1</v>
      </c>
      <c r="F34" s="17">
        <f t="shared" si="4"/>
        <v>2.3000000000000003</v>
      </c>
    </row>
    <row r="35" spans="1:7">
      <c r="A35" s="60"/>
      <c r="B35" s="9">
        <v>2015162</v>
      </c>
      <c r="C35" s="9">
        <v>18</v>
      </c>
      <c r="D35" s="15">
        <v>24</v>
      </c>
      <c r="E35" s="16">
        <v>0.1</v>
      </c>
      <c r="F35" s="17">
        <f t="shared" si="4"/>
        <v>2.4000000000000004</v>
      </c>
    </row>
    <row r="36" spans="1:7">
      <c r="A36" s="60"/>
      <c r="B36" s="9">
        <v>2015163</v>
      </c>
      <c r="C36" s="9">
        <v>19</v>
      </c>
      <c r="D36" s="15">
        <v>21</v>
      </c>
      <c r="E36" s="16">
        <v>0.1</v>
      </c>
      <c r="F36" s="17">
        <f t="shared" si="4"/>
        <v>2.1</v>
      </c>
      <c r="G36" s="14"/>
    </row>
    <row r="37" spans="1:7">
      <c r="A37" s="60"/>
      <c r="B37" s="9">
        <v>2015164</v>
      </c>
      <c r="C37" s="9">
        <v>20</v>
      </c>
      <c r="D37" s="15">
        <v>22</v>
      </c>
      <c r="E37" s="16">
        <v>0.1</v>
      </c>
      <c r="F37" s="17">
        <f t="shared" si="4"/>
        <v>2.2000000000000002</v>
      </c>
      <c r="G37" s="14"/>
    </row>
    <row r="38" spans="1:7">
      <c r="A38" s="60"/>
      <c r="B38" s="9">
        <v>2015181</v>
      </c>
      <c r="C38" s="9">
        <v>25</v>
      </c>
      <c r="D38" s="15">
        <v>24</v>
      </c>
      <c r="E38" s="16">
        <v>0.1</v>
      </c>
      <c r="F38" s="17">
        <f t="shared" si="4"/>
        <v>2.4000000000000004</v>
      </c>
      <c r="G38" s="14"/>
    </row>
    <row r="39" spans="1:7">
      <c r="A39" s="60"/>
      <c r="B39" s="9">
        <v>2015201</v>
      </c>
      <c r="C39" s="9">
        <v>34</v>
      </c>
      <c r="D39" s="15">
        <v>35</v>
      </c>
      <c r="E39" s="16">
        <v>0.1</v>
      </c>
      <c r="F39" s="17">
        <f t="shared" si="4"/>
        <v>3.5</v>
      </c>
      <c r="G39" s="14"/>
    </row>
    <row r="40" spans="1:7">
      <c r="A40" s="60"/>
      <c r="B40" s="9">
        <v>2015202</v>
      </c>
      <c r="C40" s="9">
        <v>33</v>
      </c>
      <c r="D40" s="15">
        <v>37</v>
      </c>
      <c r="E40" s="16">
        <v>0.1</v>
      </c>
      <c r="F40" s="17">
        <f t="shared" si="4"/>
        <v>3.7</v>
      </c>
      <c r="G40" s="14"/>
    </row>
    <row r="41" spans="1:7">
      <c r="A41" s="60"/>
      <c r="B41" s="18">
        <v>2015203</v>
      </c>
      <c r="C41" s="18">
        <v>33</v>
      </c>
      <c r="D41" s="19">
        <v>36</v>
      </c>
      <c r="E41" s="16">
        <v>0.1</v>
      </c>
      <c r="F41" s="17">
        <f t="shared" si="4"/>
        <v>3.6</v>
      </c>
      <c r="G41" s="14"/>
    </row>
    <row r="42" spans="1:7">
      <c r="A42" s="60"/>
      <c r="B42" s="18">
        <v>2015204</v>
      </c>
      <c r="C42" s="18">
        <v>31</v>
      </c>
      <c r="D42" s="19">
        <v>30</v>
      </c>
      <c r="E42" s="16">
        <v>0.1</v>
      </c>
      <c r="F42" s="17">
        <f t="shared" si="4"/>
        <v>3</v>
      </c>
      <c r="G42" s="14"/>
    </row>
    <row r="43" spans="1:7">
      <c r="A43" s="60"/>
      <c r="B43" s="9">
        <v>2015211</v>
      </c>
      <c r="C43" s="9">
        <v>28</v>
      </c>
      <c r="D43" s="15">
        <v>29</v>
      </c>
      <c r="E43" s="16">
        <v>0.1</v>
      </c>
      <c r="F43" s="17">
        <f t="shared" si="4"/>
        <v>2.9000000000000004</v>
      </c>
      <c r="G43" s="20"/>
    </row>
    <row r="44" spans="1:7">
      <c r="A44" s="60"/>
      <c r="B44" s="9">
        <v>2015212</v>
      </c>
      <c r="C44" s="21">
        <v>29</v>
      </c>
      <c r="D44" s="22">
        <v>25</v>
      </c>
      <c r="E44" s="16">
        <v>0.1</v>
      </c>
      <c r="F44" s="17">
        <f t="shared" si="4"/>
        <v>2.5</v>
      </c>
      <c r="G44" s="20"/>
    </row>
    <row r="45" spans="1:7">
      <c r="A45" s="60"/>
      <c r="B45" s="21">
        <v>2015213</v>
      </c>
      <c r="C45" s="21">
        <v>22</v>
      </c>
      <c r="D45" s="22">
        <v>27</v>
      </c>
      <c r="E45" s="16">
        <v>0.1</v>
      </c>
      <c r="F45" s="17">
        <f t="shared" si="4"/>
        <v>2.7</v>
      </c>
      <c r="G45" s="14"/>
    </row>
    <row r="46" spans="1:7">
      <c r="A46" s="60"/>
      <c r="B46" s="21">
        <v>2015214</v>
      </c>
      <c r="C46" s="21">
        <v>24</v>
      </c>
      <c r="D46" s="22">
        <v>26</v>
      </c>
      <c r="E46" s="16">
        <v>0.1</v>
      </c>
      <c r="F46" s="17">
        <f t="shared" si="4"/>
        <v>2.6</v>
      </c>
      <c r="G46" s="14"/>
    </row>
    <row r="47" spans="1:7">
      <c r="A47" s="60"/>
      <c r="B47" s="23">
        <v>2015271</v>
      </c>
      <c r="C47" s="23">
        <v>21</v>
      </c>
      <c r="D47" s="24">
        <v>25</v>
      </c>
      <c r="E47" s="16">
        <v>0.1</v>
      </c>
      <c r="F47" s="17">
        <f t="shared" si="4"/>
        <v>2.5</v>
      </c>
      <c r="G47" s="14"/>
    </row>
    <row r="48" spans="1:7">
      <c r="A48" s="61"/>
      <c r="B48" s="9">
        <v>2015300</v>
      </c>
      <c r="C48" s="9">
        <v>10</v>
      </c>
      <c r="D48" s="15">
        <v>10</v>
      </c>
      <c r="E48" s="16">
        <v>0.1</v>
      </c>
      <c r="F48" s="17">
        <f t="shared" si="4"/>
        <v>1</v>
      </c>
      <c r="G48" s="14"/>
    </row>
    <row r="49" spans="1:7">
      <c r="A49" s="5" t="s">
        <v>17</v>
      </c>
      <c r="B49" s="10">
        <v>23</v>
      </c>
      <c r="C49" s="10">
        <f>SUM(C26:C48)</f>
        <v>591</v>
      </c>
      <c r="D49" s="11">
        <f>SUM(D26:D48)</f>
        <v>603</v>
      </c>
      <c r="E49" s="25">
        <v>0.1</v>
      </c>
      <c r="F49" s="13">
        <f t="shared" si="4"/>
        <v>60.300000000000004</v>
      </c>
      <c r="G49" s="14"/>
    </row>
    <row r="50" spans="1:7">
      <c r="A50" s="68"/>
      <c r="B50" s="68"/>
      <c r="C50" s="68"/>
      <c r="D50" s="68"/>
      <c r="E50" s="68"/>
      <c r="F50" s="68"/>
      <c r="G50" s="14"/>
    </row>
    <row r="51" spans="1:7">
      <c r="A51" s="5" t="s">
        <v>10</v>
      </c>
      <c r="B51" s="6" t="s">
        <v>11</v>
      </c>
      <c r="C51" s="6" t="s">
        <v>12</v>
      </c>
      <c r="D51" s="7" t="s">
        <v>13</v>
      </c>
      <c r="E51" s="8" t="s">
        <v>14</v>
      </c>
      <c r="F51" s="8" t="s">
        <v>15</v>
      </c>
    </row>
    <row r="52" spans="1:7">
      <c r="A52" s="62" t="s">
        <v>19</v>
      </c>
      <c r="B52" s="21">
        <v>2014061</v>
      </c>
      <c r="C52" s="21">
        <v>27</v>
      </c>
      <c r="D52" s="22">
        <v>26</v>
      </c>
      <c r="E52" s="16">
        <v>0.03</v>
      </c>
      <c r="F52" s="17">
        <f t="shared" ref="F52:F72" si="5">D52*E52</f>
        <v>0.78</v>
      </c>
    </row>
    <row r="53" spans="1:7">
      <c r="A53" s="63"/>
      <c r="B53" s="21">
        <v>2014062</v>
      </c>
      <c r="C53" s="21">
        <v>30</v>
      </c>
      <c r="D53" s="22">
        <v>29</v>
      </c>
      <c r="E53" s="16">
        <v>0.03</v>
      </c>
      <c r="F53" s="17">
        <f t="shared" si="5"/>
        <v>0.87</v>
      </c>
    </row>
    <row r="54" spans="1:7">
      <c r="A54" s="63"/>
      <c r="B54" s="9">
        <v>2014063</v>
      </c>
      <c r="C54" s="21">
        <v>28</v>
      </c>
      <c r="D54" s="15">
        <v>28</v>
      </c>
      <c r="E54" s="16">
        <v>0.03</v>
      </c>
      <c r="F54" s="17">
        <f t="shared" si="5"/>
        <v>0.84</v>
      </c>
      <c r="G54" s="14"/>
    </row>
    <row r="55" spans="1:7">
      <c r="A55" s="63"/>
      <c r="B55" s="21">
        <v>2014064</v>
      </c>
      <c r="C55" s="21">
        <v>25</v>
      </c>
      <c r="D55" s="22">
        <v>24</v>
      </c>
      <c r="E55" s="16">
        <v>0.03</v>
      </c>
      <c r="F55" s="17">
        <f t="shared" si="5"/>
        <v>0.72</v>
      </c>
      <c r="G55" s="14"/>
    </row>
    <row r="56" spans="1:7">
      <c r="A56" s="63"/>
      <c r="B56" s="21">
        <v>2014065</v>
      </c>
      <c r="C56" s="21">
        <v>26</v>
      </c>
      <c r="D56" s="22">
        <v>26</v>
      </c>
      <c r="E56" s="16">
        <v>0.03</v>
      </c>
      <c r="F56" s="17">
        <f t="shared" si="5"/>
        <v>0.78</v>
      </c>
      <c r="G56" s="14"/>
    </row>
    <row r="57" spans="1:7">
      <c r="A57" s="63"/>
      <c r="B57" s="9">
        <v>2014131</v>
      </c>
      <c r="C57" s="21">
        <v>31</v>
      </c>
      <c r="D57" s="15">
        <v>32</v>
      </c>
      <c r="E57" s="16">
        <v>0.03</v>
      </c>
      <c r="F57" s="17">
        <f t="shared" si="5"/>
        <v>0.96</v>
      </c>
      <c r="G57" s="14"/>
    </row>
    <row r="58" spans="1:7">
      <c r="A58" s="63"/>
      <c r="B58" s="21">
        <v>2014132</v>
      </c>
      <c r="C58" s="21">
        <v>26</v>
      </c>
      <c r="D58" s="22">
        <v>27</v>
      </c>
      <c r="E58" s="16">
        <v>0.03</v>
      </c>
      <c r="F58" s="17">
        <f t="shared" si="5"/>
        <v>0.80999999999999994</v>
      </c>
      <c r="G58" s="14"/>
    </row>
    <row r="59" spans="1:7">
      <c r="A59" s="63"/>
      <c r="B59" s="26">
        <v>2014161</v>
      </c>
      <c r="C59" s="26">
        <v>35</v>
      </c>
      <c r="D59" s="27">
        <v>35</v>
      </c>
      <c r="E59" s="16">
        <v>0.03</v>
      </c>
      <c r="F59" s="17">
        <f t="shared" si="5"/>
        <v>1.05</v>
      </c>
      <c r="G59" s="14"/>
    </row>
    <row r="60" spans="1:7">
      <c r="A60" s="63"/>
      <c r="B60" s="26">
        <v>2014162</v>
      </c>
      <c r="C60" s="28">
        <v>36</v>
      </c>
      <c r="D60" s="29">
        <v>36</v>
      </c>
      <c r="E60" s="16">
        <v>0.03</v>
      </c>
      <c r="F60" s="17">
        <f t="shared" si="5"/>
        <v>1.08</v>
      </c>
      <c r="G60" s="14"/>
    </row>
    <row r="61" spans="1:7">
      <c r="A61" s="63"/>
      <c r="B61" s="21">
        <v>2014181</v>
      </c>
      <c r="C61" s="30">
        <v>23</v>
      </c>
      <c r="D61" s="31">
        <v>23</v>
      </c>
      <c r="E61" s="16">
        <v>0.03</v>
      </c>
      <c r="F61" s="17">
        <f t="shared" si="5"/>
        <v>0.69</v>
      </c>
      <c r="G61" s="20"/>
    </row>
    <row r="62" spans="1:7">
      <c r="A62" s="63"/>
      <c r="B62" s="21">
        <v>2014201</v>
      </c>
      <c r="C62" s="30">
        <v>31</v>
      </c>
      <c r="D62" s="31">
        <v>31</v>
      </c>
      <c r="E62" s="16">
        <v>0.03</v>
      </c>
      <c r="F62" s="17">
        <f t="shared" si="5"/>
        <v>0.92999999999999994</v>
      </c>
      <c r="G62" s="20"/>
    </row>
    <row r="63" spans="1:7">
      <c r="A63" s="63"/>
      <c r="B63" s="21">
        <v>2014202</v>
      </c>
      <c r="C63" s="30">
        <v>28</v>
      </c>
      <c r="D63" s="31">
        <v>28</v>
      </c>
      <c r="E63" s="16">
        <v>0.03</v>
      </c>
      <c r="F63" s="17">
        <f t="shared" si="5"/>
        <v>0.84</v>
      </c>
      <c r="G63" s="14"/>
    </row>
    <row r="64" spans="1:7">
      <c r="A64" s="63"/>
      <c r="B64" s="21">
        <v>2014203</v>
      </c>
      <c r="C64" s="30">
        <v>24</v>
      </c>
      <c r="D64" s="31">
        <v>22</v>
      </c>
      <c r="E64" s="16">
        <v>0.03</v>
      </c>
      <c r="F64" s="17">
        <f t="shared" si="5"/>
        <v>0.65999999999999992</v>
      </c>
      <c r="G64" s="14"/>
    </row>
    <row r="65" spans="1:7">
      <c r="A65" s="63"/>
      <c r="B65" s="21">
        <v>2014204</v>
      </c>
      <c r="C65" s="30">
        <v>28</v>
      </c>
      <c r="D65" s="31">
        <v>26</v>
      </c>
      <c r="E65" s="16">
        <v>0.03</v>
      </c>
      <c r="F65" s="17">
        <f t="shared" si="5"/>
        <v>0.78</v>
      </c>
      <c r="G65" s="14"/>
    </row>
    <row r="66" spans="1:7">
      <c r="A66" s="63"/>
      <c r="B66" s="21">
        <v>2014211</v>
      </c>
      <c r="C66" s="30">
        <v>23</v>
      </c>
      <c r="D66" s="31">
        <v>23</v>
      </c>
      <c r="E66" s="16">
        <v>0.03</v>
      </c>
      <c r="F66" s="17">
        <f t="shared" si="5"/>
        <v>0.69</v>
      </c>
      <c r="G66" s="14"/>
    </row>
    <row r="67" spans="1:7">
      <c r="A67" s="63"/>
      <c r="B67" s="21">
        <v>2014212</v>
      </c>
      <c r="C67" s="21">
        <v>23</v>
      </c>
      <c r="D67" s="22">
        <v>20</v>
      </c>
      <c r="E67" s="16">
        <v>0.03</v>
      </c>
      <c r="F67" s="17">
        <f t="shared" si="5"/>
        <v>0.6</v>
      </c>
      <c r="G67" s="14"/>
    </row>
    <row r="68" spans="1:7">
      <c r="A68" s="63"/>
      <c r="B68" s="21">
        <v>2014213</v>
      </c>
      <c r="C68" s="21">
        <v>22</v>
      </c>
      <c r="D68" s="22">
        <v>22</v>
      </c>
      <c r="E68" s="16">
        <v>0.03</v>
      </c>
      <c r="F68" s="17">
        <f t="shared" si="5"/>
        <v>0.65999999999999992</v>
      </c>
      <c r="G68" s="14"/>
    </row>
    <row r="69" spans="1:7">
      <c r="A69" s="63"/>
      <c r="B69" s="21">
        <v>2014214</v>
      </c>
      <c r="C69" s="21">
        <v>24</v>
      </c>
      <c r="D69" s="22">
        <v>22</v>
      </c>
      <c r="E69" s="16">
        <v>0.03</v>
      </c>
      <c r="F69" s="17">
        <f t="shared" si="5"/>
        <v>0.65999999999999992</v>
      </c>
      <c r="G69" s="14"/>
    </row>
    <row r="70" spans="1:7">
      <c r="A70" s="63"/>
      <c r="B70" s="21">
        <v>2014271</v>
      </c>
      <c r="C70" s="21">
        <v>23</v>
      </c>
      <c r="D70" s="22">
        <v>23</v>
      </c>
      <c r="E70" s="16">
        <v>0.03</v>
      </c>
      <c r="F70" s="17">
        <f t="shared" si="5"/>
        <v>0.69</v>
      </c>
      <c r="G70" s="14"/>
    </row>
    <row r="71" spans="1:7">
      <c r="A71" s="64"/>
      <c r="B71" s="21">
        <v>2014300</v>
      </c>
      <c r="C71" s="21">
        <v>11</v>
      </c>
      <c r="D71" s="22">
        <v>10</v>
      </c>
      <c r="E71" s="16">
        <v>0.03</v>
      </c>
      <c r="F71" s="17">
        <f t="shared" si="5"/>
        <v>0.3</v>
      </c>
      <c r="G71" s="14"/>
    </row>
    <row r="72" spans="1:7">
      <c r="A72" s="5" t="s">
        <v>17</v>
      </c>
      <c r="B72" s="10">
        <v>20</v>
      </c>
      <c r="C72" s="10">
        <f>SUM(C52:C71)</f>
        <v>524</v>
      </c>
      <c r="D72" s="11">
        <f>SUM(D52:D71)</f>
        <v>513</v>
      </c>
      <c r="E72" s="32">
        <v>0.03</v>
      </c>
      <c r="F72" s="13">
        <f t="shared" si="5"/>
        <v>15.389999999999999</v>
      </c>
      <c r="G72" s="14"/>
    </row>
    <row r="73" spans="1:7">
      <c r="A73" s="69"/>
      <c r="B73" s="69"/>
      <c r="C73" s="69"/>
      <c r="D73" s="69"/>
      <c r="E73" s="69"/>
      <c r="F73" s="69"/>
      <c r="G73" s="14"/>
    </row>
    <row r="74" spans="1:7">
      <c r="A74" s="5" t="s">
        <v>10</v>
      </c>
      <c r="B74" s="6" t="s">
        <v>11</v>
      </c>
      <c r="C74" s="6" t="s">
        <v>12</v>
      </c>
      <c r="D74" s="7" t="s">
        <v>13</v>
      </c>
      <c r="E74" s="8" t="s">
        <v>14</v>
      </c>
      <c r="F74" s="8" t="s">
        <v>15</v>
      </c>
    </row>
    <row r="75" spans="1:7">
      <c r="A75" s="62" t="s">
        <v>20</v>
      </c>
      <c r="B75" s="21">
        <v>2013061</v>
      </c>
      <c r="C75" s="21">
        <v>41</v>
      </c>
      <c r="D75" s="22">
        <v>36</v>
      </c>
      <c r="E75" s="16"/>
      <c r="F75" s="17">
        <f t="shared" ref="F75:F90" si="6">E75*D75</f>
        <v>0</v>
      </c>
    </row>
    <row r="76" spans="1:7">
      <c r="A76" s="63"/>
      <c r="B76" s="21">
        <v>2013062</v>
      </c>
      <c r="C76" s="21">
        <v>38</v>
      </c>
      <c r="D76" s="22">
        <v>36</v>
      </c>
      <c r="E76" s="16"/>
      <c r="F76" s="17">
        <f t="shared" si="6"/>
        <v>0</v>
      </c>
    </row>
    <row r="77" spans="1:7">
      <c r="A77" s="63"/>
      <c r="B77" s="26">
        <v>2013131</v>
      </c>
      <c r="C77" s="26">
        <v>35</v>
      </c>
      <c r="D77" s="27">
        <v>33</v>
      </c>
      <c r="E77" s="16"/>
      <c r="F77" s="17">
        <f t="shared" si="6"/>
        <v>0</v>
      </c>
      <c r="G77" s="14"/>
    </row>
    <row r="78" spans="1:7">
      <c r="A78" s="63"/>
      <c r="B78" s="26">
        <v>2013132</v>
      </c>
      <c r="C78" s="26">
        <v>38</v>
      </c>
      <c r="D78" s="27">
        <v>37</v>
      </c>
      <c r="E78" s="16"/>
      <c r="F78" s="17">
        <f t="shared" si="6"/>
        <v>0</v>
      </c>
      <c r="G78" s="14"/>
    </row>
    <row r="79" spans="1:7">
      <c r="A79" s="63"/>
      <c r="B79" s="21">
        <v>2013161</v>
      </c>
      <c r="C79" s="21">
        <v>28</v>
      </c>
      <c r="D79" s="22">
        <v>27</v>
      </c>
      <c r="E79" s="16"/>
      <c r="F79" s="17">
        <f t="shared" si="6"/>
        <v>0</v>
      </c>
      <c r="G79" s="20"/>
    </row>
    <row r="80" spans="1:7">
      <c r="A80" s="63"/>
      <c r="B80" s="21">
        <v>2013162</v>
      </c>
      <c r="C80" s="21">
        <v>25</v>
      </c>
      <c r="D80" s="22">
        <v>25</v>
      </c>
      <c r="E80" s="16"/>
      <c r="F80" s="17">
        <f t="shared" si="6"/>
        <v>0</v>
      </c>
      <c r="G80" s="20"/>
    </row>
    <row r="81" spans="1:7">
      <c r="A81" s="63"/>
      <c r="B81" s="21">
        <v>2013181</v>
      </c>
      <c r="C81" s="21">
        <v>36</v>
      </c>
      <c r="D81" s="22">
        <v>35</v>
      </c>
      <c r="E81" s="16"/>
      <c r="F81" s="17">
        <f t="shared" si="6"/>
        <v>0</v>
      </c>
      <c r="G81" s="14"/>
    </row>
    <row r="82" spans="1:7">
      <c r="A82" s="63"/>
      <c r="B82" s="21">
        <v>2013182</v>
      </c>
      <c r="C82" s="21">
        <v>34</v>
      </c>
      <c r="D82" s="22">
        <v>33</v>
      </c>
      <c r="E82" s="16"/>
      <c r="F82" s="17">
        <f t="shared" si="6"/>
        <v>0</v>
      </c>
      <c r="G82" s="14"/>
    </row>
    <row r="83" spans="1:7">
      <c r="A83" s="63"/>
      <c r="B83" s="21">
        <v>2013201</v>
      </c>
      <c r="C83" s="21">
        <v>34</v>
      </c>
      <c r="D83" s="22">
        <v>34</v>
      </c>
      <c r="E83" s="16"/>
      <c r="F83" s="17">
        <f t="shared" si="6"/>
        <v>0</v>
      </c>
      <c r="G83" s="14"/>
    </row>
    <row r="84" spans="1:7">
      <c r="A84" s="63"/>
      <c r="B84" s="21">
        <v>2013202</v>
      </c>
      <c r="C84" s="21">
        <v>34</v>
      </c>
      <c r="D84" s="22">
        <v>34</v>
      </c>
      <c r="E84" s="16"/>
      <c r="F84" s="17">
        <f t="shared" si="6"/>
        <v>0</v>
      </c>
      <c r="G84" s="14"/>
    </row>
    <row r="85" spans="1:7">
      <c r="A85" s="63"/>
      <c r="B85" s="21">
        <v>2013211</v>
      </c>
      <c r="C85" s="21">
        <v>29</v>
      </c>
      <c r="D85" s="22">
        <v>28</v>
      </c>
      <c r="E85" s="16"/>
      <c r="F85" s="17">
        <f t="shared" si="6"/>
        <v>0</v>
      </c>
      <c r="G85" s="14"/>
    </row>
    <row r="86" spans="1:7">
      <c r="A86" s="63"/>
      <c r="B86" s="21">
        <v>2013212</v>
      </c>
      <c r="C86" s="21">
        <v>32</v>
      </c>
      <c r="D86" s="22">
        <v>32</v>
      </c>
      <c r="E86" s="16"/>
      <c r="F86" s="17">
        <f t="shared" si="6"/>
        <v>0</v>
      </c>
      <c r="G86" s="14"/>
    </row>
    <row r="87" spans="1:7">
      <c r="A87" s="63"/>
      <c r="B87" s="21">
        <v>2013271</v>
      </c>
      <c r="C87" s="21">
        <v>33</v>
      </c>
      <c r="D87" s="22">
        <v>33</v>
      </c>
      <c r="E87" s="16"/>
      <c r="F87" s="17">
        <f t="shared" si="6"/>
        <v>0</v>
      </c>
      <c r="G87" s="14"/>
    </row>
    <row r="88" spans="1:7">
      <c r="A88" s="63"/>
      <c r="B88" s="21">
        <v>2013272</v>
      </c>
      <c r="C88" s="21">
        <v>35</v>
      </c>
      <c r="D88" s="22">
        <v>31</v>
      </c>
      <c r="E88" s="16"/>
      <c r="F88" s="17">
        <f t="shared" si="6"/>
        <v>0</v>
      </c>
      <c r="G88" s="14"/>
    </row>
    <row r="89" spans="1:7">
      <c r="A89" s="64"/>
      <c r="B89" s="21">
        <v>2013300</v>
      </c>
      <c r="C89" s="21">
        <v>18</v>
      </c>
      <c r="D89" s="22">
        <v>18</v>
      </c>
      <c r="E89" s="16"/>
      <c r="F89" s="17">
        <f t="shared" si="6"/>
        <v>0</v>
      </c>
      <c r="G89" s="14"/>
    </row>
    <row r="90" spans="1:7">
      <c r="A90" s="5" t="s">
        <v>17</v>
      </c>
      <c r="B90" s="10">
        <v>15</v>
      </c>
      <c r="C90" s="10">
        <f>SUM(C75:C89)</f>
        <v>490</v>
      </c>
      <c r="D90" s="11">
        <f>SUM(D75:D89)</f>
        <v>472</v>
      </c>
      <c r="E90" s="32"/>
      <c r="F90" s="13">
        <f t="shared" si="6"/>
        <v>0</v>
      </c>
      <c r="G90" s="14"/>
    </row>
    <row r="91" spans="1:7">
      <c r="A91" s="33"/>
      <c r="B91" s="33"/>
      <c r="C91" s="33"/>
      <c r="D91" s="33"/>
      <c r="E91" s="34"/>
      <c r="F91" s="35"/>
      <c r="G91" s="35"/>
    </row>
    <row r="92" spans="1:7">
      <c r="A92" s="36" t="s">
        <v>10</v>
      </c>
      <c r="B92" s="37" t="s">
        <v>11</v>
      </c>
      <c r="C92" s="37" t="s">
        <v>12</v>
      </c>
      <c r="D92" s="38" t="s">
        <v>13</v>
      </c>
      <c r="E92" s="39" t="s">
        <v>14</v>
      </c>
      <c r="F92" s="39" t="s">
        <v>15</v>
      </c>
    </row>
    <row r="93" spans="1:7">
      <c r="A93" s="66" t="s">
        <v>21</v>
      </c>
      <c r="B93" s="41">
        <v>160601</v>
      </c>
      <c r="C93" s="41">
        <v>37</v>
      </c>
      <c r="D93" s="42">
        <v>35</v>
      </c>
      <c r="E93" s="16">
        <v>0.08</v>
      </c>
      <c r="F93" s="17">
        <f t="shared" ref="F93:F97" si="7">D93*E93</f>
        <v>2.8000000000000003</v>
      </c>
    </row>
    <row r="94" spans="1:7">
      <c r="A94" s="66"/>
      <c r="B94" s="41" t="s">
        <v>22</v>
      </c>
      <c r="C94" s="41">
        <v>18</v>
      </c>
      <c r="D94" s="43">
        <v>7</v>
      </c>
      <c r="E94" s="16">
        <v>0.08</v>
      </c>
      <c r="F94" s="17">
        <f t="shared" si="7"/>
        <v>0.56000000000000005</v>
      </c>
    </row>
    <row r="95" spans="1:7">
      <c r="A95" s="66" t="s">
        <v>23</v>
      </c>
      <c r="B95" s="41">
        <v>150601</v>
      </c>
      <c r="C95" s="41">
        <v>9</v>
      </c>
      <c r="D95" s="41">
        <v>9</v>
      </c>
      <c r="E95" s="16">
        <v>0.1</v>
      </c>
      <c r="F95" s="17">
        <f t="shared" si="7"/>
        <v>0.9</v>
      </c>
    </row>
    <row r="96" spans="1:7">
      <c r="A96" s="66"/>
      <c r="B96" s="41" t="s">
        <v>24</v>
      </c>
      <c r="C96" s="41">
        <v>11</v>
      </c>
      <c r="D96" s="41">
        <v>1</v>
      </c>
      <c r="E96" s="16">
        <v>0.1</v>
      </c>
      <c r="F96" s="17">
        <f t="shared" si="7"/>
        <v>0.1</v>
      </c>
    </row>
    <row r="97" spans="1:7" ht="27">
      <c r="A97" s="41" t="s">
        <v>25</v>
      </c>
      <c r="B97" s="40">
        <v>140601</v>
      </c>
      <c r="C97" s="40">
        <v>10</v>
      </c>
      <c r="D97" s="40">
        <v>10</v>
      </c>
      <c r="E97" s="16">
        <v>0</v>
      </c>
      <c r="F97" s="44">
        <f t="shared" si="7"/>
        <v>0</v>
      </c>
    </row>
    <row r="98" spans="1:7">
      <c r="A98" s="36" t="s">
        <v>17</v>
      </c>
      <c r="B98" s="45">
        <v>15</v>
      </c>
      <c r="C98" s="45">
        <f>SUM(C93:C97)</f>
        <v>85</v>
      </c>
      <c r="D98" s="45">
        <f>SUM(D93:D97)</f>
        <v>62</v>
      </c>
      <c r="E98" s="46"/>
      <c r="F98" s="47">
        <f t="shared" ref="F98" si="8">E98*D98</f>
        <v>0</v>
      </c>
      <c r="G98" s="14"/>
    </row>
    <row r="100" spans="1:7">
      <c r="A100" s="48" t="s">
        <v>26</v>
      </c>
      <c r="B100" s="5"/>
      <c r="C100" s="5">
        <v>5</v>
      </c>
    </row>
    <row r="218" spans="1:1">
      <c r="A218" s="49"/>
    </row>
    <row r="219" spans="1:1">
      <c r="A219" s="49"/>
    </row>
    <row r="220" spans="1:1">
      <c r="A220" s="49"/>
    </row>
    <row r="221" spans="1:1">
      <c r="A221" s="49"/>
    </row>
    <row r="222" spans="1:1">
      <c r="A222" s="49"/>
    </row>
    <row r="223" spans="1:1">
      <c r="A223" s="49"/>
    </row>
    <row r="224" spans="1:1">
      <c r="A224" s="49"/>
    </row>
    <row r="225" spans="1:1">
      <c r="A225" s="49"/>
    </row>
    <row r="226" spans="1:1">
      <c r="A226" s="49"/>
    </row>
    <row r="227" spans="1:1">
      <c r="A227" s="49"/>
    </row>
    <row r="228" spans="1:1">
      <c r="A228" s="49"/>
    </row>
    <row r="229" spans="1:1">
      <c r="A229" s="49"/>
    </row>
    <row r="230" spans="1:1">
      <c r="A230" s="49"/>
    </row>
    <row r="231" spans="1:1">
      <c r="A231" s="49"/>
    </row>
    <row r="232" spans="1:1">
      <c r="A232" s="49"/>
    </row>
    <row r="252" spans="1:4">
      <c r="A252" s="50"/>
      <c r="B252" s="51"/>
      <c r="C252" s="51"/>
      <c r="D252" s="50"/>
    </row>
    <row r="253" spans="1:4">
      <c r="A253" s="50"/>
      <c r="B253" s="51"/>
      <c r="C253" s="51"/>
      <c r="D253" s="50"/>
    </row>
    <row r="254" spans="1:4">
      <c r="A254" s="50"/>
      <c r="B254" s="51"/>
      <c r="C254" s="51"/>
      <c r="D254" s="50"/>
    </row>
    <row r="255" spans="1:4">
      <c r="A255" s="50"/>
      <c r="B255" s="51"/>
      <c r="C255" s="51"/>
      <c r="D255" s="50"/>
    </row>
    <row r="256" spans="1:4">
      <c r="A256" s="50"/>
      <c r="B256" s="51"/>
      <c r="C256" s="51"/>
      <c r="D256" s="50"/>
    </row>
    <row r="257" spans="1:4">
      <c r="A257" s="50"/>
      <c r="B257" s="51"/>
      <c r="C257" s="51"/>
      <c r="D257" s="50"/>
    </row>
    <row r="258" spans="1:4">
      <c r="A258" s="50"/>
      <c r="B258" s="51"/>
      <c r="C258" s="51"/>
      <c r="D258" s="50"/>
    </row>
    <row r="259" spans="1:4">
      <c r="A259" s="50"/>
      <c r="B259" s="51"/>
      <c r="C259" s="51"/>
      <c r="D259" s="50"/>
    </row>
    <row r="260" spans="1:4">
      <c r="A260" s="50"/>
      <c r="B260" s="51"/>
      <c r="C260" s="51"/>
      <c r="D260" s="50"/>
    </row>
    <row r="261" spans="1:4">
      <c r="A261" s="50"/>
      <c r="B261" s="51"/>
      <c r="C261" s="51"/>
      <c r="D261" s="50"/>
    </row>
    <row r="262" spans="1:4">
      <c r="A262" s="50"/>
      <c r="B262" s="51"/>
      <c r="C262" s="51"/>
      <c r="D262" s="50"/>
    </row>
    <row r="263" spans="1:4">
      <c r="A263" s="50"/>
      <c r="B263" s="51"/>
      <c r="C263" s="51"/>
      <c r="D263" s="50"/>
    </row>
    <row r="264" spans="1:4">
      <c r="A264" s="50"/>
      <c r="B264" s="51"/>
      <c r="C264" s="51"/>
      <c r="D264" s="50"/>
    </row>
    <row r="265" spans="1:4">
      <c r="A265" s="50"/>
      <c r="B265" s="51"/>
      <c r="C265" s="51"/>
      <c r="D265" s="50"/>
    </row>
    <row r="266" spans="1:4">
      <c r="A266" s="50"/>
      <c r="B266" s="51"/>
      <c r="C266" s="51"/>
      <c r="D266" s="50"/>
    </row>
    <row r="315" spans="1:1">
      <c r="A315" s="49"/>
    </row>
    <row r="316" spans="1:1">
      <c r="A316" s="49"/>
    </row>
    <row r="317" spans="1:1">
      <c r="A317" s="49"/>
    </row>
    <row r="318" spans="1:1">
      <c r="A318" s="49"/>
    </row>
    <row r="319" spans="1:1">
      <c r="A319" s="49"/>
    </row>
    <row r="320" spans="1:1">
      <c r="A320" s="49"/>
    </row>
    <row r="321" spans="1:1">
      <c r="A321" s="49"/>
    </row>
    <row r="322" spans="1:1">
      <c r="A322" s="49"/>
    </row>
    <row r="323" spans="1:1">
      <c r="A323" s="49"/>
    </row>
    <row r="324" spans="1:1">
      <c r="A324" s="49"/>
    </row>
    <row r="325" spans="1:1">
      <c r="A325" s="49"/>
    </row>
    <row r="326" spans="1:1">
      <c r="A326" s="49"/>
    </row>
    <row r="327" spans="1:1">
      <c r="A327" s="49"/>
    </row>
    <row r="328" spans="1:1">
      <c r="A328" s="49"/>
    </row>
    <row r="329" spans="1:1">
      <c r="A329" s="49"/>
    </row>
    <row r="330" spans="1:1">
      <c r="A330" s="49"/>
    </row>
    <row r="331" spans="1:1">
      <c r="A331" s="49"/>
    </row>
    <row r="332" spans="1:1">
      <c r="A332" s="49"/>
    </row>
    <row r="333" spans="1:1">
      <c r="A333" s="49"/>
    </row>
    <row r="334" spans="1:1">
      <c r="A334" s="49"/>
    </row>
    <row r="335" spans="1:1">
      <c r="A335" s="49"/>
    </row>
    <row r="336" spans="1:1">
      <c r="A336" s="49"/>
    </row>
    <row r="337" spans="1:1">
      <c r="A337" s="49"/>
    </row>
    <row r="338" spans="1:1">
      <c r="A338" s="49"/>
    </row>
    <row r="339" spans="1:1">
      <c r="A339" s="49"/>
    </row>
    <row r="340" spans="1:1">
      <c r="A340" s="49"/>
    </row>
    <row r="341" spans="1:1">
      <c r="A341" s="49"/>
    </row>
    <row r="342" spans="1:1">
      <c r="A342" s="49"/>
    </row>
    <row r="343" spans="1:1">
      <c r="A343" s="49"/>
    </row>
    <row r="344" spans="1:1">
      <c r="A344" s="49"/>
    </row>
    <row r="345" spans="1:1">
      <c r="A345" s="49"/>
    </row>
    <row r="346" spans="1:1">
      <c r="A346" s="49"/>
    </row>
    <row r="347" spans="1:1">
      <c r="A347" s="49"/>
    </row>
    <row r="399" spans="1:1">
      <c r="A399" s="49"/>
    </row>
    <row r="400" spans="1:1">
      <c r="A400" s="49"/>
    </row>
    <row r="432" spans="1:1">
      <c r="A432" s="49"/>
    </row>
    <row r="433" spans="1:1">
      <c r="A433" s="49"/>
    </row>
    <row r="434" spans="1:1">
      <c r="A434" s="49"/>
    </row>
    <row r="435" spans="1:1">
      <c r="A435" s="49"/>
    </row>
    <row r="436" spans="1:1">
      <c r="A436" s="49"/>
    </row>
    <row r="437" spans="1:1">
      <c r="A437" s="49"/>
    </row>
    <row r="438" spans="1:1">
      <c r="A438" s="49"/>
    </row>
    <row r="439" spans="1:1">
      <c r="A439" s="49"/>
    </row>
    <row r="440" spans="1:1">
      <c r="A440" s="49"/>
    </row>
    <row r="441" spans="1:1">
      <c r="A441" s="49"/>
    </row>
    <row r="442" spans="1:1">
      <c r="A442" s="49"/>
    </row>
    <row r="443" spans="1:1">
      <c r="A443" s="49"/>
    </row>
    <row r="444" spans="1:1">
      <c r="A444" s="49"/>
    </row>
    <row r="445" spans="1:1">
      <c r="A445" s="49"/>
    </row>
    <row r="446" spans="1:1">
      <c r="A446" s="49"/>
    </row>
    <row r="447" spans="1:1">
      <c r="A447" s="49"/>
    </row>
    <row r="448" spans="1:1">
      <c r="A448" s="49"/>
    </row>
    <row r="449" spans="1:1">
      <c r="A449" s="49"/>
    </row>
    <row r="450" spans="1:1">
      <c r="A450" s="49"/>
    </row>
    <row r="451" spans="1:1">
      <c r="A451" s="49"/>
    </row>
    <row r="452" spans="1:1">
      <c r="A452" s="49"/>
    </row>
    <row r="453" spans="1:1">
      <c r="A453" s="49"/>
    </row>
    <row r="454" spans="1:1">
      <c r="A454" s="49"/>
    </row>
    <row r="455" spans="1:1">
      <c r="A455" s="49"/>
    </row>
    <row r="456" spans="1:1">
      <c r="A456" s="49"/>
    </row>
    <row r="457" spans="1:1">
      <c r="A457" s="49"/>
    </row>
    <row r="458" spans="1:1">
      <c r="A458" s="49"/>
    </row>
  </sheetData>
  <mergeCells count="10">
    <mergeCell ref="A75:A89"/>
    <mergeCell ref="A93:A94"/>
    <mergeCell ref="A95:A96"/>
    <mergeCell ref="A1:F1"/>
    <mergeCell ref="A50:F50"/>
    <mergeCell ref="A73:F73"/>
    <mergeCell ref="A2:A3"/>
    <mergeCell ref="A8:A22"/>
    <mergeCell ref="A26:A48"/>
    <mergeCell ref="A52:A71"/>
  </mergeCells>
  <phoneticPr fontId="7" type="noConversion"/>
  <pageMargins left="0.75" right="0.75" top="1" bottom="1" header="0.50902777777777797" footer="0.5090277777777779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</dc:creator>
  <cp:lastModifiedBy>a</cp:lastModifiedBy>
  <cp:revision>1</cp:revision>
  <cp:lastPrinted>2017-03-06T03:02:00Z</cp:lastPrinted>
  <dcterms:created xsi:type="dcterms:W3CDTF">2013-09-27T05:33:00Z</dcterms:created>
  <dcterms:modified xsi:type="dcterms:W3CDTF">2017-03-14T13:57:32Z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